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S:\Accounting and Reporting\GASB 96 - SBITAs\SBITA Analysis Tool Template\"/>
    </mc:Choice>
  </mc:AlternateContent>
  <xr:revisionPtr revIDLastSave="0" documentId="13_ncr:1_{C6020709-A1D4-486A-9081-DDEDD9534B96}" xr6:coauthVersionLast="47" xr6:coauthVersionMax="47" xr10:uidLastSave="{00000000-0000-0000-0000-000000000000}"/>
  <bookViews>
    <workbookView xWindow="-108" yWindow="-108" windowWidth="23256" windowHeight="12576" tabRatio="896" xr2:uid="{8EE3E23A-AB60-4CD1-BFF0-63922A1752F1}"/>
  </bookViews>
  <sheets>
    <sheet name="SBITA Guide" sheetId="4" r:id="rId1"/>
    <sheet name="Analysis_Under$100k" sheetId="10" r:id="rId2"/>
    <sheet name="Analysis_Over$100k" sheetId="9" r:id="rId3"/>
    <sheet name="PVCalc_Monthly" sheetId="11" r:id="rId4"/>
    <sheet name="PVCalc_Quarterly" sheetId="12" r:id="rId5"/>
    <sheet name="PVCalc_SemiAnnually" sheetId="13" r:id="rId6"/>
    <sheet name="PVCalc_Annually" sheetId="14" r:id="rId7"/>
    <sheet name="SBITA Implementation Cost Guide" sheetId="1" r:id="rId8"/>
    <sheet name="SBITA Implementation Cost Tool" sheetId="2" r:id="rId9"/>
  </sheets>
  <definedNames>
    <definedName name="Annual_Rate">PVCalc_Monthly!$F$2</definedName>
    <definedName name="Annual_Rate_A">PVCalc_Annually!$F$2</definedName>
    <definedName name="Annual_Rate_Q">PVCalc_Quarterly!$F$2</definedName>
    <definedName name="Annual_Rate_S">PVCalc_SemiAnnually!$F$2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 i="9" l="1"/>
  <c r="C3" i="14" l="1"/>
  <c r="F6" i="11" l="1"/>
  <c r="AB28" i="9"/>
  <c r="AB27" i="9"/>
  <c r="AB26" i="9"/>
  <c r="AB25" i="9"/>
  <c r="AB24" i="9"/>
  <c r="AB23" i="9"/>
  <c r="AB22" i="9"/>
  <c r="AB21" i="9"/>
  <c r="AB20" i="9"/>
  <c r="AB19" i="9"/>
  <c r="AB18" i="9"/>
  <c r="AB17" i="9"/>
  <c r="AB16" i="9"/>
  <c r="AB15" i="9"/>
  <c r="AB14" i="9"/>
  <c r="AB13" i="9"/>
  <c r="AB12" i="9"/>
  <c r="AB11" i="9"/>
  <c r="AB10" i="9"/>
  <c r="AB9" i="9"/>
  <c r="AB8" i="9"/>
  <c r="AB7" i="9"/>
  <c r="AB6" i="9"/>
  <c r="C4" i="14"/>
  <c r="C5" i="14"/>
  <c r="F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3" i="13"/>
  <c r="C4" i="13"/>
  <c r="C5" i="13"/>
  <c r="F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64" i="13"/>
  <c r="C165" i="13"/>
  <c r="C166" i="13"/>
  <c r="C167" i="13"/>
  <c r="C168" i="13"/>
  <c r="C169" i="13"/>
  <c r="C170" i="13"/>
  <c r="C171" i="13"/>
  <c r="C172" i="13"/>
  <c r="C173" i="13"/>
  <c r="C174" i="13"/>
  <c r="C175" i="13"/>
  <c r="C176" i="13"/>
  <c r="C177" i="13"/>
  <c r="C178" i="13"/>
  <c r="C179" i="13"/>
  <c r="C180" i="13"/>
  <c r="C181" i="13"/>
  <c r="C182" i="13"/>
  <c r="C183" i="13"/>
  <c r="C184" i="13"/>
  <c r="C185" i="13"/>
  <c r="C186" i="13"/>
  <c r="C187" i="13"/>
  <c r="C188" i="13"/>
  <c r="C189" i="13"/>
  <c r="C190" i="13"/>
  <c r="C191" i="13"/>
  <c r="C192" i="13"/>
  <c r="C193" i="13"/>
  <c r="C194" i="13"/>
  <c r="C195" i="13"/>
  <c r="C196" i="13"/>
  <c r="C197" i="13"/>
  <c r="C198" i="13"/>
  <c r="C199" i="13"/>
  <c r="C200" i="13"/>
  <c r="C201" i="13"/>
  <c r="C202" i="13"/>
  <c r="C203" i="13"/>
  <c r="C204" i="13"/>
  <c r="C205" i="13"/>
  <c r="C206" i="13"/>
  <c r="C207" i="13"/>
  <c r="C208" i="13"/>
  <c r="C209" i="13"/>
  <c r="C210" i="13"/>
  <c r="C211" i="13"/>
  <c r="C212" i="13"/>
  <c r="C213" i="13"/>
  <c r="C214" i="13"/>
  <c r="C215" i="13"/>
  <c r="C216" i="13"/>
  <c r="C217" i="13"/>
  <c r="C218" i="13"/>
  <c r="C219" i="13"/>
  <c r="C220" i="13"/>
  <c r="C221" i="13"/>
  <c r="C222" i="13"/>
  <c r="C223" i="13"/>
  <c r="C224" i="13"/>
  <c r="C225" i="13"/>
  <c r="C226" i="13"/>
  <c r="C227" i="13"/>
  <c r="C228"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C265" i="13"/>
  <c r="C266" i="13"/>
  <c r="C267" i="13"/>
  <c r="C268" i="13"/>
  <c r="C269" i="13"/>
  <c r="C270" i="13"/>
  <c r="C271" i="13"/>
  <c r="C272" i="13"/>
  <c r="C273" i="13"/>
  <c r="C274" i="13"/>
  <c r="C275" i="13"/>
  <c r="C276" i="13"/>
  <c r="C277" i="13"/>
  <c r="C278" i="13"/>
  <c r="C279" i="13"/>
  <c r="C280" i="13"/>
  <c r="C281"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C323" i="13"/>
  <c r="C324" i="13"/>
  <c r="C325" i="13"/>
  <c r="C326" i="13"/>
  <c r="C327" i="13"/>
  <c r="C328" i="13"/>
  <c r="C329" i="13"/>
  <c r="C330" i="13"/>
  <c r="C331" i="13"/>
  <c r="C332" i="13"/>
  <c r="C333" i="13"/>
  <c r="C334"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 i="12"/>
  <c r="C4" i="12"/>
  <c r="C5" i="12"/>
  <c r="F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C185" i="12"/>
  <c r="C186" i="12"/>
  <c r="C187" i="12"/>
  <c r="C188" i="12"/>
  <c r="C189" i="12"/>
  <c r="C190" i="12"/>
  <c r="C191" i="12"/>
  <c r="C192" i="12"/>
  <c r="C193" i="12"/>
  <c r="C194" i="12"/>
  <c r="C195" i="12"/>
  <c r="C196" i="12"/>
  <c r="C197" i="12"/>
  <c r="C198" i="12"/>
  <c r="C199" i="12"/>
  <c r="C200" i="12"/>
  <c r="C201" i="12"/>
  <c r="C202" i="12"/>
  <c r="C203" i="12"/>
  <c r="C204" i="12"/>
  <c r="C205" i="12"/>
  <c r="C206" i="12"/>
  <c r="C207" i="12"/>
  <c r="C208" i="12"/>
  <c r="C209" i="12"/>
  <c r="C210" i="12"/>
  <c r="C211" i="12"/>
  <c r="C212" i="12"/>
  <c r="C213" i="12"/>
  <c r="C214" i="12"/>
  <c r="C215" i="12"/>
  <c r="C216" i="12"/>
  <c r="C217" i="12"/>
  <c r="C218" i="12"/>
  <c r="C219" i="12"/>
  <c r="C220" i="12"/>
  <c r="C221" i="12"/>
  <c r="C222" i="12"/>
  <c r="C223" i="12"/>
  <c r="C224" i="12"/>
  <c r="C225" i="12"/>
  <c r="C226" i="12"/>
  <c r="C227" i="12"/>
  <c r="C228" i="12"/>
  <c r="C229" i="12"/>
  <c r="C230" i="12"/>
  <c r="C231" i="12"/>
  <c r="C232" i="12"/>
  <c r="C233" i="12"/>
  <c r="C234" i="12"/>
  <c r="C235" i="12"/>
  <c r="C236" i="12"/>
  <c r="C237" i="12"/>
  <c r="C238" i="12"/>
  <c r="C239" i="12"/>
  <c r="C240" i="12"/>
  <c r="C241" i="12"/>
  <c r="C242" i="12"/>
  <c r="C243" i="12"/>
  <c r="C244" i="12"/>
  <c r="C245" i="12"/>
  <c r="C246" i="12"/>
  <c r="C247" i="12"/>
  <c r="C248" i="12"/>
  <c r="C249" i="12"/>
  <c r="C250" i="12"/>
  <c r="C251" i="12"/>
  <c r="C252" i="12"/>
  <c r="C253" i="12"/>
  <c r="C254" i="12"/>
  <c r="C255" i="12"/>
  <c r="C256" i="12"/>
  <c r="C257" i="12"/>
  <c r="C258" i="12"/>
  <c r="C259" i="12"/>
  <c r="C260" i="12"/>
  <c r="C261" i="12"/>
  <c r="C262" i="12"/>
  <c r="C263" i="12"/>
  <c r="C264" i="12"/>
  <c r="C265" i="12"/>
  <c r="C266" i="12"/>
  <c r="C267" i="12"/>
  <c r="C268" i="12"/>
  <c r="C269" i="12"/>
  <c r="C270" i="12"/>
  <c r="C271" i="12"/>
  <c r="C272" i="12"/>
  <c r="C273" i="12"/>
  <c r="C274" i="12"/>
  <c r="C275" i="12"/>
  <c r="C276" i="12"/>
  <c r="C277" i="12"/>
  <c r="C278" i="12"/>
  <c r="C279" i="12"/>
  <c r="C280" i="12"/>
  <c r="C281" i="12"/>
  <c r="C282" i="12"/>
  <c r="C283" i="12"/>
  <c r="C284" i="12"/>
  <c r="C285" i="12"/>
  <c r="C286" i="12"/>
  <c r="C287" i="12"/>
  <c r="C288" i="12"/>
  <c r="C289" i="12"/>
  <c r="C290" i="12"/>
  <c r="C291" i="12"/>
  <c r="C292" i="12"/>
  <c r="C293" i="12"/>
  <c r="C294" i="12"/>
  <c r="C295" i="12"/>
  <c r="C296" i="12"/>
  <c r="C297" i="12"/>
  <c r="C298" i="12"/>
  <c r="C299" i="12"/>
  <c r="C300" i="12"/>
  <c r="C301" i="12"/>
  <c r="C302" i="12"/>
  <c r="C303" i="12"/>
  <c r="C304" i="12"/>
  <c r="C305" i="12"/>
  <c r="C306" i="12"/>
  <c r="C307" i="12"/>
  <c r="C308" i="12"/>
  <c r="C309" i="12"/>
  <c r="C310" i="12"/>
  <c r="C311" i="12"/>
  <c r="C312" i="12"/>
  <c r="C313" i="12"/>
  <c r="C314" i="12"/>
  <c r="C315" i="12"/>
  <c r="C316" i="12"/>
  <c r="C317" i="12"/>
  <c r="C318" i="12"/>
  <c r="C319" i="12"/>
  <c r="C320" i="12"/>
  <c r="C321" i="12"/>
  <c r="C322" i="12"/>
  <c r="C323" i="12"/>
  <c r="C324" i="12"/>
  <c r="C325" i="12"/>
  <c r="C326" i="12"/>
  <c r="C327" i="12"/>
  <c r="C328" i="12"/>
  <c r="C329" i="12"/>
  <c r="C330" i="12"/>
  <c r="C331" i="12"/>
  <c r="C332" i="12"/>
  <c r="C333" i="12"/>
  <c r="C334" i="12"/>
  <c r="C335" i="12"/>
  <c r="C336" i="12"/>
  <c r="C337" i="12"/>
  <c r="C338" i="12"/>
  <c r="C339" i="12"/>
  <c r="C340" i="12"/>
  <c r="C341" i="12"/>
  <c r="C342" i="12"/>
  <c r="C343" i="12"/>
  <c r="C344" i="12"/>
  <c r="C345" i="12"/>
  <c r="C346" i="12"/>
  <c r="C347" i="12"/>
  <c r="C348" i="12"/>
  <c r="C349" i="12"/>
  <c r="C350" i="12"/>
  <c r="C351" i="12"/>
  <c r="C352" i="12"/>
  <c r="C353" i="12"/>
  <c r="C354" i="12"/>
  <c r="C355" i="12"/>
  <c r="C356" i="12"/>
  <c r="C357" i="12"/>
  <c r="C358" i="12"/>
  <c r="C359" i="12"/>
  <c r="C360" i="12"/>
  <c r="C361" i="12"/>
  <c r="C362" i="12"/>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337" i="1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F6" i="14" l="1"/>
  <c r="F7" i="11"/>
  <c r="F6" i="13"/>
  <c r="F6" i="12"/>
  <c r="AH28" i="9" l="1"/>
  <c r="AH27" i="9"/>
  <c r="AH26" i="9"/>
  <c r="AH25" i="9"/>
  <c r="AH24" i="9"/>
  <c r="AH23" i="9"/>
  <c r="AH22" i="9"/>
  <c r="AH21" i="9"/>
  <c r="AH20" i="9"/>
  <c r="AH19" i="9"/>
  <c r="AH18" i="9"/>
  <c r="AH17" i="9"/>
  <c r="AH16" i="9"/>
  <c r="AH15" i="9"/>
  <c r="AH14" i="9"/>
  <c r="AH13" i="9"/>
  <c r="AH12" i="9"/>
  <c r="AH11" i="9"/>
  <c r="AH10" i="9"/>
  <c r="AH9" i="9"/>
  <c r="AH8" i="9"/>
  <c r="AH7" i="9"/>
  <c r="M6" i="9"/>
  <c r="S6" i="9" s="1"/>
  <c r="E45" i="2" l="1"/>
  <c r="E38" i="2"/>
  <c r="E25" i="2"/>
  <c r="E14" i="2"/>
  <c r="E4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Snavely</author>
  </authors>
  <commentList>
    <comment ref="A14" authorId="0" shapeId="0" xr:uid="{0863C884-961B-421E-A683-1F819DDFE967}">
      <text>
        <r>
          <rPr>
            <b/>
            <sz val="9"/>
            <color indexed="81"/>
            <rFont val="Tahoma"/>
            <family val="2"/>
          </rPr>
          <t>Vanessa Snavely:</t>
        </r>
        <r>
          <rPr>
            <sz val="9"/>
            <color indexed="81"/>
            <rFont val="Tahoma"/>
            <family val="2"/>
          </rPr>
          <t xml:space="preserve">
GASB96 Paragraph 30: If a SBITA has more than one module and the modules are implemented at different times, the initial implementation stage for the SBITAis completed, and, therefore, the subscription asset is placed into service when initial implementation is completed for the first independently functional module or for the first set of interdependent modules, regardless of whether all remaining modules have been completely implemented.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Vanessa Snavely</author>
  </authors>
  <commentList>
    <comment ref="A5" authorId="0" shapeId="0" xr:uid="{AE0D8625-0C95-47D1-BAB6-7AA68148F03A}">
      <text>
        <r>
          <rPr>
            <b/>
            <sz val="9"/>
            <color indexed="81"/>
            <rFont val="Tahoma"/>
            <family val="2"/>
          </rPr>
          <t>Vanessa Snavely:</t>
        </r>
        <r>
          <rPr>
            <sz val="9"/>
            <color indexed="81"/>
            <rFont val="Tahoma"/>
            <family val="2"/>
          </rPr>
          <t xml:space="preserve">
Format of data/analysis is institution discretion. 
Qualitative justification example: "No significant impact for decision making due to clearly trivial amount."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Vanessa Snavely</author>
  </authors>
  <commentList>
    <comment ref="AD3" authorId="0" shapeId="0" xr:uid="{11A124DC-F79A-4F02-A48F-7C3D3EBAC82B}">
      <text>
        <r>
          <rPr>
            <b/>
            <sz val="9"/>
            <color indexed="81"/>
            <rFont val="Tahoma"/>
            <family val="2"/>
          </rPr>
          <t>Vanessa Snavely:</t>
        </r>
        <r>
          <rPr>
            <sz val="9"/>
            <color indexed="81"/>
            <rFont val="Tahoma"/>
            <family val="2"/>
          </rPr>
          <t xml:space="preserve">
GASB 96 Paragraph 25:
A government initially should measure the subscription asset as the sum of the following, less any SBITA vendor incentives (as discussed in paragraphs 42 and 43) received from the SBITA vendor at the commencement of the subscription term:
a. The amount of the initial measurement of the subscription liability, as discussed in paragraph 16
b. Payments associated with the SBITA contract made to the SBITA vendor at the commencement of the subscription term, if applicable
c. Capitalizable initial implementation costs as described in paragraph 29b.
GASB 96 Paragraph 29b:
Initial Implementation Stage. Activities in this stage include ancillary charges related to designing the chosen path, such as configuration, coding, testing, and installation associated with the government’s access to the underlying IT assets. Other ancillary charges necessary to place the subscription asset into service also should be included in this stage. The initial implementation stage for the SBITA is completed when the subscription asset is placed into service.
GASB 96 Paragraph 40:
If outlays are a result of SBITA modifications as described in paragraphs 52–55, the outlays should be accounted for in accordance with those paragraphs. There also may be outlays associated with a SBITA already in operation that are incurred in addition to subscription payments. For example, after the subscription asset is placed into service, a government may incur outlays associated with converting its legacy data on an old server to the vendor’s cloud storage. Generally, those outlays should be expensed as incurred.
However, additional outlays that are not a result of SBITA modifications but that result in either of the following should be capitalized as an addition to an existing subscription asset: a. An increase in the functionality of the subscription asset; that is, the subscription asset allows the government to perform tasks that it could not previously perform with the subscription asset
b. An increase in the efficiency of the subscription asset; that is, an increase in the level of service provided by the subscription asset without the ability to perform additional tasks.
GASB 96 Paragraph 60: Governments are permitted, but are not required, to include in the measurement of the subscription asset capitalizable outlays associated with the initial implementation stage and the operation and additional implementation stage incurred prior to the implementation of this Statement.</t>
        </r>
      </text>
    </comment>
    <comment ref="J5" authorId="0" shapeId="0" xr:uid="{FD1C0D0C-E7BD-4BD3-AF36-5DE1604EF9E0}">
      <text>
        <r>
          <rPr>
            <b/>
            <sz val="9"/>
            <color indexed="81"/>
            <rFont val="Tahoma"/>
            <family val="2"/>
          </rPr>
          <t>Vanessa Snavely:</t>
        </r>
        <r>
          <rPr>
            <sz val="9"/>
            <color indexed="81"/>
            <rFont val="Tahoma"/>
            <family val="2"/>
          </rPr>
          <t xml:space="preserve">
The term of the SBITA contract starts from July 1, 2022 (or the date the SBITA begins if after July 1, 2022) through the end of the subscription term. 
There should not be any dates entered here prior to July 1, 2022.</t>
        </r>
      </text>
    </comment>
    <comment ref="L5" authorId="0" shapeId="0" xr:uid="{782D5A91-BF35-4881-9AB2-760FBE63785A}">
      <text>
        <r>
          <rPr>
            <b/>
            <sz val="9"/>
            <color indexed="81"/>
            <rFont val="Tahoma"/>
            <family val="2"/>
          </rPr>
          <t>Vanessa Snavely:</t>
        </r>
        <r>
          <rPr>
            <sz val="9"/>
            <color indexed="81"/>
            <rFont val="Tahoma"/>
            <family val="2"/>
          </rPr>
          <t xml:space="preserve">
Enter this in terms of the number of payments. Requires full analysis of contract - for the noncancellable period including any options to extend.
The term of the SBITA contract starts from July 1, 2022 (or the date the SBITA begins if after July 1, 2022) through the end of the subscription term. 
FY23 GASB96 Implementation Year - enter the remaining terms from July 1, 2022 to the end of the subscription term.</t>
        </r>
      </text>
    </comment>
    <comment ref="M5" authorId="0" shapeId="0" xr:uid="{A72B3B04-EC0B-4303-80DA-8B40A6967B3C}">
      <text>
        <r>
          <rPr>
            <b/>
            <sz val="9"/>
            <color indexed="81"/>
            <rFont val="Tahoma"/>
            <family val="2"/>
          </rPr>
          <t>Vanessa Snavely:</t>
        </r>
        <r>
          <rPr>
            <sz val="9"/>
            <color indexed="81"/>
            <rFont val="Tahoma"/>
            <family val="2"/>
          </rPr>
          <t xml:space="preserve">
The total of the SBITA contract starts from July 1, 2022 (or the date the SBITA begins if after July 1, 2022) through the end of the subscription term. 
FY23 GASB96 Implementation Year - enter the remaining fixed payments from July 1 2022 to end of the subscription term.</t>
        </r>
      </text>
    </comment>
    <comment ref="N5" authorId="0" shapeId="0" xr:uid="{9A9F85EF-A58B-4699-9061-F2DD8FF054A0}">
      <text>
        <r>
          <rPr>
            <b/>
            <sz val="9"/>
            <color indexed="81"/>
            <rFont val="Tahoma"/>
            <family val="2"/>
          </rPr>
          <t>Vanessa Snavely:</t>
        </r>
        <r>
          <rPr>
            <sz val="9"/>
            <color indexed="81"/>
            <rFont val="Tahoma"/>
            <family val="2"/>
          </rPr>
          <t xml:space="preserve">
Monthly, Quarterly, Annual, or Other. If Other, describe.</t>
        </r>
      </text>
    </comment>
    <comment ref="Q5" authorId="0" shapeId="0" xr:uid="{FFBC877C-816B-4FB0-AE15-5D1519C514EA}">
      <text>
        <r>
          <rPr>
            <b/>
            <sz val="9"/>
            <color indexed="81"/>
            <rFont val="Tahoma"/>
            <family val="2"/>
          </rPr>
          <t>Vanessa Snavely:</t>
        </r>
        <r>
          <rPr>
            <sz val="9"/>
            <color indexed="81"/>
            <rFont val="Tahoma"/>
            <family val="2"/>
          </rPr>
          <t xml:space="preserve">
Variable payments that depend on an index/rate or that are fixed in substance.
Example: Each month, we pay for total number of users. There is a minimum charge of $3,000 each month for the first 300 users (fixed in substance).
FY23 GASB96 Implementation Year - enter the remaining fixed in substance payments from July 1, 2022 to end of the subscription term.</t>
        </r>
      </text>
    </comment>
    <comment ref="R5" authorId="0" shapeId="0" xr:uid="{38734134-1766-4BC3-A52E-CA7A7B02E76E}">
      <text>
        <r>
          <rPr>
            <b/>
            <sz val="9"/>
            <color indexed="81"/>
            <rFont val="Tahoma"/>
            <family val="2"/>
          </rPr>
          <t>Vanessa Snavely:</t>
        </r>
        <r>
          <rPr>
            <sz val="9"/>
            <color indexed="81"/>
            <rFont val="Tahoma"/>
            <family val="2"/>
          </rPr>
          <t xml:space="preserve">
Enter any payments that are reasonably expected to be made at the end of lease due to termination options/penalties and/or other payments reasonably certain of being paid.</t>
        </r>
      </text>
    </comment>
    <comment ref="S5" authorId="0" shapeId="0" xr:uid="{B29A4418-38CF-4B95-A812-CB8A7B0325BA}">
      <text>
        <r>
          <rPr>
            <b/>
            <sz val="9"/>
            <color indexed="81"/>
            <rFont val="Tahoma"/>
            <family val="2"/>
          </rPr>
          <t>Vanessa Snavely:</t>
        </r>
        <r>
          <rPr>
            <sz val="9"/>
            <color indexed="81"/>
            <rFont val="Tahoma"/>
            <family val="2"/>
          </rPr>
          <t xml:space="preserve">
The total of the SBITA contract starts from July 1, 2022 (or the date the SBITA begins if after July 1, 2022) through the end of the subscription term. 
Formula will need to be adjusted based on fixed payment frequency.</t>
        </r>
      </text>
    </comment>
    <comment ref="W5" authorId="0" shapeId="0" xr:uid="{6F00B9ED-7C57-4718-A143-166CEF51F527}">
      <text>
        <r>
          <rPr>
            <b/>
            <sz val="9"/>
            <color indexed="81"/>
            <rFont val="Tahoma"/>
            <family val="2"/>
          </rPr>
          <t>Vanessa Snavely:</t>
        </r>
        <r>
          <rPr>
            <sz val="9"/>
            <color indexed="81"/>
            <rFont val="Tahoma"/>
            <family val="2"/>
          </rPr>
          <t xml:space="preserve">
Will the institution own the software at the end of the contract? Is the institution purchasing a perpetual license?
A perpetual is a one-time fee to have a permanent right to use the software. Essentially purchasing the software as opposed to renting it but you do not own the software rather you have lifetime license to use the software. Usually after the initial payment for the perpetual license, the relationship with the software vendor would turn to a maintenance type contract. 
For example:  Windows 7 on a desktop, a perpetual license would be for a one-time purchase that continued to work for you into the future. Even if you did not purchase upgrades, you still could count on Microsoft to continue delivering “security patches” without charge (this would only last for the product’s life span).
</t>
        </r>
      </text>
    </comment>
    <comment ref="AB5" authorId="0" shapeId="0" xr:uid="{F82E1961-B9D9-4911-B031-313948AE2F04}">
      <text>
        <r>
          <rPr>
            <b/>
            <sz val="9"/>
            <color indexed="81"/>
            <rFont val="Tahoma"/>
            <family val="2"/>
          </rPr>
          <t>Vanessa Snavely:</t>
        </r>
        <r>
          <rPr>
            <sz val="9"/>
            <color indexed="81"/>
            <rFont val="Tahoma"/>
            <family val="2"/>
          </rPr>
          <t xml:space="preserve">
Subscription classification will update based on the responses to questions 1-6.
If the item is determined to be a SBITA, move to measuring the initial subscription liability.
If the item is determined not meet the definitiion of a SBITA - STOP.</t>
        </r>
      </text>
    </comment>
    <comment ref="AC5" authorId="0" shapeId="0" xr:uid="{87B0542F-6C48-4868-89FF-F860AD2E3F41}">
      <text>
        <r>
          <rPr>
            <b/>
            <sz val="9"/>
            <color indexed="81"/>
            <rFont val="Tahoma"/>
            <family val="2"/>
          </rPr>
          <t>Vanessa Snavely:</t>
        </r>
        <r>
          <rPr>
            <sz val="9"/>
            <color indexed="81"/>
            <rFont val="Tahoma"/>
            <family val="2"/>
          </rPr>
          <t xml:space="preserve">
Measuring the initial subscription liability. 
GASB96 Paragraph 16: A government initially should measure the subscription liability at the present value of subscription payments expected to be made during the subscription term. 
This should be the present value of the amount calculated in column Q.
PVCalc tabs are an available resources to determine the present value amount.</t>
        </r>
      </text>
    </comment>
    <comment ref="AD5" authorId="0" shapeId="0" xr:uid="{9D3917A8-E58D-4965-9F3E-48346FA93175}">
      <text>
        <r>
          <rPr>
            <b/>
            <sz val="9"/>
            <color indexed="81"/>
            <rFont val="Tahoma"/>
            <family val="2"/>
          </rPr>
          <t>Vanessa Snavely:</t>
        </r>
        <r>
          <rPr>
            <sz val="9"/>
            <color indexed="81"/>
            <rFont val="Tahoma"/>
            <family val="2"/>
          </rPr>
          <t xml:space="preserve">
Amount should be the same as the SBITA liability valuation (column AC) unless there were incentives received.
GASB 96 Paragraph 25:
A government initially should measure the subscription asset as the sum of the following, less any SBITA vendor incentives (as discussed in paragraphs 42 and 43) received from the SBITA vendor at the commencement of the subscription term:
a. The amount of the initial measurement of the subscription liability, as discussed in paragraph 16
b. Payments associated with the SBITA contract made to the SBITA vendor at the commencement of the subscription term, if applicable
c. Capitalizable initial implementation costs as described in paragraph 29b.
</t>
        </r>
      </text>
    </comment>
    <comment ref="AE5" authorId="0" shapeId="0" xr:uid="{69BA00FF-D59D-423A-B7F4-E7EA9B449887}">
      <text>
        <r>
          <rPr>
            <b/>
            <sz val="9"/>
            <color indexed="81"/>
            <rFont val="Tahoma"/>
            <family val="2"/>
          </rPr>
          <t>Vanessa Snavely:</t>
        </r>
        <r>
          <rPr>
            <sz val="9"/>
            <color indexed="81"/>
            <rFont val="Tahoma"/>
            <family val="2"/>
          </rPr>
          <t xml:space="preserve">
GASB96 Paragraph 26: Payments before the commencement of the subscription term associated with the SBITA contract made to the SBITA vendor.
</t>
        </r>
        <r>
          <rPr>
            <b/>
            <sz val="9"/>
            <color indexed="81"/>
            <rFont val="Tahoma"/>
            <family val="2"/>
          </rPr>
          <t>If the first payment was made on the date of the commencement, the payment is not included in the total PV calc but SHOULD be included in the asset value. (This payment would be treated as an advance in GAFirst Financials.) This amount can be entered in column AD or AE.</t>
        </r>
        <r>
          <rPr>
            <sz val="9"/>
            <color indexed="81"/>
            <rFont val="Tahoma"/>
            <family val="2"/>
          </rPr>
          <t xml:space="preserve">
GASB 96 Paragraph 25:
A government initially should measure the subscription asset as the sum of the following, less any SBITA vendor incentives (as discussed in paragraphs 42 and 43) received from the SBITA vendor at the commencement of the subscription term:
a. The amount of the initial measurement of the subscription liability, as discussed in paragraph 16
b. Payments associated with the SBITA contract made to the SBITA vendor </t>
        </r>
        <r>
          <rPr>
            <b/>
            <u/>
            <sz val="9"/>
            <color indexed="81"/>
            <rFont val="Tahoma"/>
            <family val="2"/>
          </rPr>
          <t>at</t>
        </r>
        <r>
          <rPr>
            <b/>
            <sz val="9"/>
            <color indexed="81"/>
            <rFont val="Tahoma"/>
            <family val="2"/>
          </rPr>
          <t xml:space="preserve"> </t>
        </r>
        <r>
          <rPr>
            <sz val="9"/>
            <color indexed="81"/>
            <rFont val="Tahoma"/>
            <family val="2"/>
          </rPr>
          <t xml:space="preserve">the commencement of the subscription term, if applicable
c. Capitalizable initial implementation costs as described in paragraph 29b.
</t>
        </r>
      </text>
    </comment>
    <comment ref="AF5" authorId="0" shapeId="0" xr:uid="{5F3A0FFB-B2DE-4EDB-9BA1-F3CF653D7FE7}">
      <text>
        <r>
          <rPr>
            <b/>
            <sz val="9"/>
            <color indexed="81"/>
            <rFont val="Tahoma"/>
            <family val="2"/>
          </rPr>
          <t>Vanessa Snavely:</t>
        </r>
        <r>
          <rPr>
            <sz val="9"/>
            <color indexed="81"/>
            <rFont val="Tahoma"/>
            <family val="2"/>
          </rPr>
          <t xml:space="preserve">
SBITA Implementation Cost Guide tab is a resource to assist with determining what costs should be capitalized. 
The SBITA Implementation Cost Tool tab 
is a resource to assist in determining initial implementation stage costs.</t>
        </r>
      </text>
    </comment>
    <comment ref="AG5" authorId="0" shapeId="0" xr:uid="{B0CD98F4-4162-4346-A84E-D433DE9E26A3}">
      <text>
        <r>
          <rPr>
            <b/>
            <sz val="9"/>
            <color indexed="81"/>
            <rFont val="Tahoma"/>
            <family val="2"/>
          </rPr>
          <t>Vanessa Snavely:</t>
        </r>
        <r>
          <rPr>
            <sz val="9"/>
            <color indexed="81"/>
            <rFont val="Tahoma"/>
            <family val="2"/>
          </rPr>
          <t xml:space="preserve">
Operations and Additional Implementation Stage costs that are capitalizable
SBITA Implementation Cost Guide tab is a resource to assist with determining what costs should be capitalized. 
The SBITA Implementation Cost Tool tab is a resource to assist in determining initial implementation stage costs.
GASB 96 Paragraph 40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tc={400EA0AE-1612-4EA1-9EBB-FEA3C1796C63}</author>
    <author>tc={4CB81FBC-AA18-4C20-8B77-962F2668DD7C}</author>
    <author>tc={AE9E87E7-E5B7-46B4-946E-A964C0FE0DD7}</author>
    <author>tc={DA71DCDB-1282-453E-97A0-24EA98D7A8E4}</author>
    <author>tc={CEDF81F7-1CAD-4623-9F33-C287BC0280A3}</author>
  </authors>
  <commentList>
    <comment ref="B9" authorId="0" shapeId="0" xr:uid="{400EA0AE-1612-4EA1-9EBB-FEA3C1796C63}">
      <text>
        <t xml:space="preserve">[Threaded comment]
Your version of Excel allows you to read this threaded comment; however, any edits to it will get removed if the file is opened in a newer version of Excel. Learn more: https://go.microsoft.com/fwlink/?linkid=870924
Comment:
    After evaluation has occurred and institution has committed to funding this project. </t>
      </text>
    </comment>
    <comment ref="B18" authorId="1" shapeId="0" xr:uid="{4CB81FBC-AA18-4C20-8B77-962F2668DD7C}">
      <text>
        <t>[Threaded comment]
Your version of Excel allows you to read this threaded comment; however, any edits to it will get removed if the file is opened in a newer version of Excel. Learn more: https://go.microsoft.com/fwlink/?linkid=870924
Comment:
    Should be date preliminary stage ended.</t>
      </text>
    </comment>
    <comment ref="B20" authorId="2" shapeId="0" xr:uid="{AE9E87E7-E5B7-46B4-946E-A964C0FE0DD7}">
      <text>
        <t>[Threaded comment]
Your version of Excel allows you to read this threaded comment; however, any edits to it will get removed if the file is opened in a newer version of Excel. Learn more: https://go.microsoft.com/fwlink/?linkid=870924
Comment:
    Complete when placed into service.</t>
      </text>
    </comment>
    <comment ref="B31" authorId="3" shapeId="0" xr:uid="{DA71DCDB-1282-453E-97A0-24EA98D7A8E4}">
      <text>
        <t>[Threaded comment]
Your version of Excel allows you to read this threaded comment; however, any edits to it will get removed if the file is opened in a newer version of Excel. Learn more: https://go.microsoft.com/fwlink/?linkid=870924
Comment:
    Should be date initial implementation stage ended.</t>
      </text>
    </comment>
    <comment ref="B33" authorId="4" shapeId="0" xr:uid="{CEDF81F7-1CAD-4623-9F33-C287BC0280A3}">
      <text>
        <t>[Threaded comment]
Your version of Excel allows you to read this threaded comment; however, any edits to it will get removed if the file is opened in a newer version of Excel. Learn more: https://go.microsoft.com/fwlink/?linkid=870924
Comment:
    Complete when placed into service.</t>
      </text>
    </comment>
  </commentList>
</comments>
</file>

<file path=xl/sharedStrings.xml><?xml version="1.0" encoding="utf-8"?>
<sst xmlns="http://schemas.openxmlformats.org/spreadsheetml/2006/main" count="218" uniqueCount="153">
  <si>
    <t>STAGES</t>
  </si>
  <si>
    <t>ACTIVITIES</t>
  </si>
  <si>
    <t>ACCOUNTING</t>
  </si>
  <si>
    <t>Preliminary Project Stage</t>
  </si>
  <si>
    <t>- Conceptual formulation
- Evaluation of alternatives
- Determination of needed technology
- Selection of a supplier/vendor</t>
  </si>
  <si>
    <t>Initial Implementation Stage</t>
  </si>
  <si>
    <t>-Configuration
- Coding
- Testing
- Installation
- Data conversion only if the asset cannot be used without Data conversion
- All other ancillary charges necessary to place the asset into service</t>
  </si>
  <si>
    <t>Initial Implementation Stage is complete when the asset is placed into service.</t>
  </si>
  <si>
    <t>Operations and Additional Implementation Stage</t>
  </si>
  <si>
    <t>-Maintenance
-Troubleshooting
-Additional implementation of activities, such as adding on modules
-Data conversion (not necessary to place the asset into service)</t>
  </si>
  <si>
    <t>Accounting for Subscription Based IT Arrangements (SBITA)</t>
  </si>
  <si>
    <t>Effective July 1, 2022</t>
  </si>
  <si>
    <t>Activities associated with a SBITA should be grouped into one of three stages and their costs should be accounted or accordingly, in the table below.</t>
  </si>
  <si>
    <t xml:space="preserve">Training costs should be expensed as incurred regardless of the stage in which they occurred. </t>
  </si>
  <si>
    <t>Expense as incurred</t>
  </si>
  <si>
    <t>Expensed as incurred</t>
  </si>
  <si>
    <t>Modifications that result in either:
- Increased functionality of the asset that provide the ability to perform additional tasks, or
- Increased efficiency of the asset or level of service provided by the asset</t>
  </si>
  <si>
    <t>Capitalize as part of subscription asset.  If no asset is recognized (short-term SBITA), activities should be expensed as incurred.</t>
  </si>
  <si>
    <t>Capitalized as an addition to the existing asset</t>
  </si>
  <si>
    <t>Implementation Costs</t>
  </si>
  <si>
    <t xml:space="preserve">Stage is complete when the above expenses are complete, and/or management implicitly or explicitly authorizes and commits the funding to the contract. </t>
  </si>
  <si>
    <t>GASB 96 - Subscription Based IT Arrangements (SBITA)</t>
  </si>
  <si>
    <t>OVERVIEW</t>
  </si>
  <si>
    <t xml:space="preserve">GASB 96 defines SBITA and provides guidance on accounting and financial reporting for such arrangements.  </t>
  </si>
  <si>
    <t xml:space="preserve">A SBITA is a contract that conveys the control of the right to use another party's IT software, alone or in combination with tangible capital assets, as specified in the contract for a period of time in an exchange or exchange-like transaction. </t>
  </si>
  <si>
    <t>ACCOUNTING OVERVIEW</t>
  </si>
  <si>
    <t>Liability</t>
  </si>
  <si>
    <t>Asset</t>
  </si>
  <si>
    <t>Subsequent Periods</t>
  </si>
  <si>
    <t>Reduce subscription liability as payments are made for portion related to principal
Record interest expense</t>
  </si>
  <si>
    <t>Invoice</t>
  </si>
  <si>
    <t>Cost</t>
  </si>
  <si>
    <t>Date</t>
  </si>
  <si>
    <t>Record subscription liability equal to present value of subscription payments (fixed payments, variable payments, that depend on rate, variable payments that are fixed in substance, payments for penalties, subscription incentives, and any other payments reasonably certain of being required)</t>
  </si>
  <si>
    <t>SBITA Implementation Cost Tool</t>
  </si>
  <si>
    <t>Date Preliminary Project Stage is Complete:</t>
  </si>
  <si>
    <t>Project Name:</t>
  </si>
  <si>
    <t>Supplier/Vendor</t>
  </si>
  <si>
    <t>Description of Expense</t>
  </si>
  <si>
    <t>Total Preliminary Project Cost:</t>
  </si>
  <si>
    <t>Date Initial Implementation Stage Began:</t>
  </si>
  <si>
    <t>Date Preliminary Project Stage Began:</t>
  </si>
  <si>
    <t>Total Initial Implementation Stage Cost*:</t>
  </si>
  <si>
    <t>Date Operations and Additional Implementation Stage Began:</t>
  </si>
  <si>
    <t>Date Operations and Additional Implementation Stage is Complete:</t>
  </si>
  <si>
    <t>Total Operations and Additional Implementation Cost to be expensed**:</t>
  </si>
  <si>
    <t>** Only include expenses in this stage that do not increase functionality or efficiency of the asset.  These items should be expensed when incurred.</t>
  </si>
  <si>
    <t xml:space="preserve">*** Only include expenses in this stage that increase functionality or efficiency of the asset.  These items should be included in capitalized costs of SBITA with term greater than 12 months. </t>
  </si>
  <si>
    <t>Total Operations and Additional Implementation Cost to be capitalized:</t>
  </si>
  <si>
    <t>Total project costs to be capitalized</t>
  </si>
  <si>
    <t xml:space="preserve">Is the software an insignificant component to any fixed asset in the contract? </t>
  </si>
  <si>
    <t>Is the maximum subscription term
greater than 12 months?</t>
  </si>
  <si>
    <t>Does the agreement have fixed payments, variable payments that depend on an index/rate or that are fixed in substance?</t>
  </si>
  <si>
    <t>Is this an exchange or exchange-like transaction?</t>
  </si>
  <si>
    <r>
      <t xml:space="preserve">If the answer is </t>
    </r>
    <r>
      <rPr>
        <b/>
        <sz val="11"/>
        <color rgb="FFFF0000"/>
        <rFont val="Calibri"/>
        <family val="2"/>
        <scheme val="minor"/>
      </rPr>
      <t>YES</t>
    </r>
    <r>
      <rPr>
        <sz val="11"/>
        <color theme="1"/>
        <rFont val="Calibri"/>
        <family val="2"/>
        <scheme val="minor"/>
      </rPr>
      <t>:</t>
    </r>
  </si>
  <si>
    <t>Continue.</t>
  </si>
  <si>
    <t>STOP, not a SBITA</t>
  </si>
  <si>
    <r>
      <t xml:space="preserve">If the answer is </t>
    </r>
    <r>
      <rPr>
        <b/>
        <sz val="11"/>
        <color rgb="FFFF0000"/>
        <rFont val="Calibri"/>
        <family val="2"/>
        <scheme val="minor"/>
      </rPr>
      <t>NO</t>
    </r>
    <r>
      <rPr>
        <sz val="11"/>
        <color theme="1"/>
        <rFont val="Calibri"/>
        <family val="2"/>
        <scheme val="minor"/>
      </rPr>
      <t>:</t>
    </r>
  </si>
  <si>
    <t>STOP, not a SBITA.</t>
  </si>
  <si>
    <t>Does your institution have a contract to use a vendor's software?</t>
  </si>
  <si>
    <t>Is this a software you are procuring or is it a perpetual license?</t>
  </si>
  <si>
    <t>Likely a SBITA</t>
  </si>
  <si>
    <t>Fixed Payment Frequency</t>
  </si>
  <si>
    <t>Variable Payments?</t>
  </si>
  <si>
    <t>Description of Variable Payments</t>
  </si>
  <si>
    <t>Minimum Payment Amount</t>
  </si>
  <si>
    <t>End of agreement Payments</t>
  </si>
  <si>
    <t>Comments</t>
  </si>
  <si>
    <t>Monthly</t>
  </si>
  <si>
    <t>Yes</t>
  </si>
  <si>
    <t>Total number of users</t>
  </si>
  <si>
    <t>Begin Month</t>
  </si>
  <si>
    <t>End Month</t>
  </si>
  <si>
    <t>Date Initial Implementation Stage is Complete:</t>
  </si>
  <si>
    <t>*Included in measurement of asset, of SBITAs with term greater than 12 months</t>
  </si>
  <si>
    <t>Commencement of Subscription Term*</t>
  </si>
  <si>
    <t>Record amortization expense and allowance for amortization on subscripting asset over the subscription term using straight-line method</t>
  </si>
  <si>
    <r>
      <rPr>
        <b/>
        <sz val="11"/>
        <color theme="1"/>
        <rFont val="Calibri"/>
        <family val="2"/>
        <scheme val="minor"/>
      </rPr>
      <t>Initial Implementation Stage expenses are capitalizable</t>
    </r>
    <r>
      <rPr>
        <sz val="11"/>
        <color theme="1"/>
        <rFont val="Calibri"/>
        <family val="2"/>
        <scheme val="minor"/>
      </rPr>
      <t>.  Refer to the SBITA Implementation Cost Guide.</t>
    </r>
  </si>
  <si>
    <r>
      <rPr>
        <b/>
        <sz val="11"/>
        <color theme="1"/>
        <rFont val="Calibri"/>
        <family val="2"/>
        <scheme val="minor"/>
      </rPr>
      <t>Short-term SBITA contracts have a maximum subscription term of 12 months or less</t>
    </r>
    <r>
      <rPr>
        <sz val="11"/>
        <color theme="1"/>
        <rFont val="Calibri"/>
        <family val="2"/>
        <scheme val="minor"/>
      </rPr>
      <t xml:space="preserve">, including options to extend.  These contracts should be recorded as expense when incurred. </t>
    </r>
  </si>
  <si>
    <t>A SBITA vendor incentive is equivalent to a rebate or discount</t>
  </si>
  <si>
    <t>Vendor Name</t>
  </si>
  <si>
    <t>TITLE/SHORT DESCRIPTION OF AGREEMENT/ARRANGEMENT</t>
  </si>
  <si>
    <t>Total Costs Related to Increased Functionality or Efficiency after Asset is Place into Service</t>
  </si>
  <si>
    <t>Fund</t>
  </si>
  <si>
    <t>Program</t>
  </si>
  <si>
    <t>Dept ID</t>
  </si>
  <si>
    <t>Class</t>
  </si>
  <si>
    <t>Subscription Classification</t>
  </si>
  <si>
    <t>Capitalizable Costs</t>
  </si>
  <si>
    <t>SBITA Determination</t>
  </si>
  <si>
    <t>Contract Information</t>
  </si>
  <si>
    <t>Total Initial Implementation Stage Costs</t>
  </si>
  <si>
    <t>Fixed Payment Amount (less incentives)</t>
  </si>
  <si>
    <t>Contract #</t>
  </si>
  <si>
    <t>Measuring the Subscription Asset</t>
  </si>
  <si>
    <t>Instructions: This section is for logging which agreements may meet the definition of subscription-based IT arrangement (SBITA) (GASB 96), and the key data fields needed to determine the total value of the agreement and whether it should be capitalized.</t>
  </si>
  <si>
    <t>GASB96 - Subscription Based Information Technology Arrangements (SBITAs) Analysis - Is the contract a SBITA?</t>
  </si>
  <si>
    <t>PO #</t>
  </si>
  <si>
    <t>SBITA Asset Valuation</t>
  </si>
  <si>
    <r>
      <rPr>
        <b/>
        <sz val="11"/>
        <rFont val="Calibri"/>
        <family val="2"/>
        <scheme val="minor"/>
      </rPr>
      <t>GASB 96 does not apply to:</t>
    </r>
    <r>
      <rPr>
        <sz val="11"/>
        <rFont val="Calibri"/>
        <family val="2"/>
        <scheme val="minor"/>
      </rPr>
      <t xml:space="preserve">
- Contracts that convey the right to use another party's combination of IT software and tangible capital assets that meet definition of a lease per GASB 87, in which the software is insignificant when compared to the cost of the underlying tangible capital asset
- Governments that provide the right to use their IT software and associated tangible capital assets to other entities through SBITAs
-Contracts that meet the definition of public-private or public-public partnerships per GASB 94
- Licensing arrangements that provide a perpetual license to governments to use a vendor's computer software, which are subject to GASB Statement 51. A perpetual agreement gives the buyer the right to use the software for an indefinite amount of time (in perpetuity). </t>
    </r>
  </si>
  <si>
    <r>
      <rPr>
        <b/>
        <sz val="11"/>
        <rFont val="Calibri"/>
        <family val="2"/>
        <scheme val="minor"/>
      </rPr>
      <t>Incentives</t>
    </r>
    <r>
      <rPr>
        <sz val="11"/>
        <rFont val="Calibri"/>
        <family val="2"/>
        <scheme val="minor"/>
      </rPr>
      <t xml:space="preserve"> provided by a SBITA vendor are:</t>
    </r>
  </si>
  <si>
    <r>
      <rPr>
        <b/>
        <sz val="11"/>
        <rFont val="Calibri"/>
        <family val="2"/>
        <scheme val="minor"/>
      </rPr>
      <t xml:space="preserve">(a) </t>
    </r>
    <r>
      <rPr>
        <sz val="11"/>
        <rFont val="Calibri"/>
        <family val="2"/>
        <scheme val="minor"/>
      </rPr>
      <t>payments made to, or on behalf of, a government for which the government has a right of offset with its obligation to the SBITA vendor; or</t>
    </r>
  </si>
  <si>
    <r>
      <rPr>
        <b/>
        <sz val="11"/>
        <rFont val="Calibri"/>
        <family val="2"/>
        <scheme val="minor"/>
      </rPr>
      <t xml:space="preserve">(b) </t>
    </r>
    <r>
      <rPr>
        <sz val="11"/>
        <rFont val="Calibri"/>
        <family val="2"/>
        <scheme val="minor"/>
      </rPr>
      <t>other concessions granted to the government</t>
    </r>
  </si>
  <si>
    <t xml:space="preserve">*The subscription term begins when the subscription asset is placed into service.  This occurs when (1) the initial implementation stage is complete and (2) the institution has obtained the control of the right to use the underlying IT assets. For FY23 (implementation year), the total of the SBITA contract starts from July 1, 2022 (or the date the SBITA begins if after July 1, 2022) through the end of the subscription term. </t>
  </si>
  <si>
    <t>Analysis of Potential Software Contracts Under $100,000 Threshold</t>
  </si>
  <si>
    <t>The threshold for SBITAs is a practical business conclusion to assist institutions within the USG with significant savings related to the cost of record keeping, especially during the implementation. Using professional judgment for qualitative consideration and considering materiality for quantitative consideration, a threshold of $100,000 based on the total amount of payments over the subscription term for a single SBITA may be used.</t>
  </si>
  <si>
    <r>
      <t xml:space="preserve">GASB implementation guide 2015-1, 7.4.1, </t>
    </r>
    <r>
      <rPr>
        <sz val="11"/>
        <color theme="1"/>
        <rFont val="Calibri"/>
        <family val="2"/>
        <scheme val="minor"/>
      </rPr>
      <t xml:space="preserve">“Some information is required to be reported because of its </t>
    </r>
    <r>
      <rPr>
        <i/>
        <sz val="11"/>
        <color theme="1"/>
        <rFont val="Calibri"/>
        <family val="2"/>
        <scheme val="minor"/>
      </rPr>
      <t xml:space="preserve">quantitative </t>
    </r>
    <r>
      <rPr>
        <sz val="11"/>
        <color theme="1"/>
        <rFont val="Calibri"/>
        <family val="2"/>
        <scheme val="minor"/>
      </rPr>
      <t xml:space="preserve">significance; other information </t>
    </r>
    <r>
      <rPr>
        <sz val="11"/>
        <color rgb="FF221F1F"/>
        <rFont val="Calibri"/>
        <family val="2"/>
        <scheme val="minor"/>
      </rPr>
      <t xml:space="preserve">may be required for </t>
    </r>
    <r>
      <rPr>
        <i/>
        <sz val="11"/>
        <color rgb="FF221F1F"/>
        <rFont val="Calibri"/>
        <family val="2"/>
        <scheme val="minor"/>
      </rPr>
      <t xml:space="preserve">qualitative </t>
    </r>
    <r>
      <rPr>
        <sz val="11"/>
        <color rgb="FF221F1F"/>
        <rFont val="Calibri"/>
        <family val="2"/>
        <scheme val="minor"/>
      </rPr>
      <t>reasons rather than its monetary significance. Materiality determinations, both quantitative and qualitative, made in preparing financial statements should be responsive to, and consistent with, those requirements.”</t>
    </r>
    <r>
      <rPr>
        <sz val="11"/>
        <color theme="1"/>
        <rFont val="Calibri"/>
        <family val="2"/>
        <scheme val="minor"/>
      </rPr>
      <t> </t>
    </r>
  </si>
  <si>
    <t>here should equal periods in Psoft)</t>
  </si>
  <si>
    <t>Period  = 1 month</t>
  </si>
  <si>
    <t>PVLP:</t>
  </si>
  <si>
    <t>MLP:</t>
  </si>
  <si>
    <t>Annual Rate can only be 4 decimal places in Psoft</t>
  </si>
  <si>
    <t>Start with period 1 if pmts are in arrears</t>
  </si>
  <si>
    <t>Start with period 0 if pmts are in advance</t>
  </si>
  <si>
    <t>Notes:</t>
  </si>
  <si>
    <t>Annual Rate</t>
  </si>
  <si>
    <t>Present Value</t>
  </si>
  <si>
    <t>Amount</t>
  </si>
  <si>
    <t>Period</t>
  </si>
  <si>
    <t>here would be 60 periods in Psoft)</t>
  </si>
  <si>
    <t>Period  = 3 months</t>
  </si>
  <si>
    <t>here would be 120 periods in Psoft)</t>
  </si>
  <si>
    <t>Period  = 6 months</t>
  </si>
  <si>
    <t>here would be 240 periods in Psoft)</t>
  </si>
  <si>
    <t>Period  = 12 months</t>
  </si>
  <si>
    <t xml:space="preserve">(Term in Psoft is stated in months, so periods </t>
  </si>
  <si>
    <t xml:space="preserve">(Term in Psoft is stated in months, so 20 periods </t>
  </si>
  <si>
    <t>Calculating Present Value - Monthly</t>
  </si>
  <si>
    <t>Calculating Present Value - Quarterly</t>
  </si>
  <si>
    <t>Calculating Present Value - SemiAnnually</t>
  </si>
  <si>
    <t>Calculating Present Value - Annually</t>
  </si>
  <si>
    <t>Software Contract Inventory Over $100,000 Threshold</t>
  </si>
  <si>
    <t xml:space="preserve">Using professional judgment for qualitative consideration and considering materiality for quantitative consideration, a threshold of $100,000 based on the total amount of payments over the subscription term for a single SBITA is reasonable. </t>
  </si>
  <si>
    <r>
      <rPr>
        <b/>
        <sz val="11"/>
        <rFont val="Calibri"/>
        <family val="2"/>
        <scheme val="minor"/>
      </rPr>
      <t xml:space="preserve">Contracts with Multiple Components </t>
    </r>
    <r>
      <rPr>
        <sz val="11"/>
        <rFont val="Calibri"/>
        <family val="2"/>
        <scheme val="minor"/>
      </rPr>
      <t>are contracts that contain both a subscription component and a non-subscription component.  For contracts with a subscription component and non-subscription components, each component should be accounted for as separate contracts, unless it is not practicable to separate and estimate the costs of those services.  Contracts with multiple IT asset components with different subscription terms, should be accounted for as separate subscriptions.</t>
    </r>
  </si>
  <si>
    <r>
      <t xml:space="preserve">Provide data/analysis below for potential software contracts under the $100,000 threshold. The information below </t>
    </r>
    <r>
      <rPr>
        <b/>
        <sz val="11"/>
        <color rgb="FFFF0000"/>
        <rFont val="Calibri"/>
        <family val="2"/>
        <scheme val="minor"/>
      </rPr>
      <t xml:space="preserve">must </t>
    </r>
    <r>
      <rPr>
        <sz val="11"/>
        <color rgb="FFFF0000"/>
        <rFont val="Calibri"/>
        <family val="2"/>
        <scheme val="minor"/>
      </rPr>
      <t xml:space="preserve">include a qualitative justification. </t>
    </r>
  </si>
  <si>
    <t>Total Present Value of Subscription Payments</t>
  </si>
  <si>
    <t>Total Subscription Payments - Total of the fixed and fixed in-substance future payments to the end of the subscription term</t>
  </si>
  <si>
    <t>Total Present Value of Subscription Payments 
(less Incentives)</t>
  </si>
  <si>
    <t>Measuring the Subscription Liability</t>
  </si>
  <si>
    <t>Instructions: Please answer the questions below with Yes or No and include the reasoning for your answer. If the item is determined to be a SBITA, move to measuring subscription liability.</t>
  </si>
  <si>
    <t>SBITA Liability Valuation</t>
  </si>
  <si>
    <t>PV:</t>
  </si>
  <si>
    <t>Subscription Term</t>
  </si>
  <si>
    <t xml:space="preserve">Each month, we pay for total number of users. There is a minimum charge of $3,000 each month for the first 300 users. </t>
  </si>
  <si>
    <t>For SBITA contracts with a term greater than 12 months and that exceed a capitalization threshold of $100,000 in payments over the subscription term, the following will be recorded:</t>
  </si>
  <si>
    <t>Record subscription asset equal to subscription liability + capitalizable initial implementation costs payments made to SBITA at contract commencement + payments made to SBITA vendor at contract commencement</t>
  </si>
  <si>
    <t>Is the vendor an affiliate?</t>
  </si>
  <si>
    <t>No</t>
  </si>
  <si>
    <t>Total Capitalizable Costs (Asset Value)</t>
  </si>
  <si>
    <t>Borrowing rate is an estimate and should be a reasonable estimate at the time of measuring given known facts and circumstances</t>
  </si>
  <si>
    <t>Use the FY22 rates when measuring the liability until the new rates are released.</t>
  </si>
  <si>
    <t>Project</t>
  </si>
  <si>
    <r>
      <t xml:space="preserve">SBITA Pymts made prior to </t>
    </r>
    <r>
      <rPr>
        <b/>
        <sz val="12"/>
        <color rgb="FFFF0000"/>
        <rFont val="Calibri"/>
        <family val="2"/>
        <scheme val="minor"/>
      </rPr>
      <t>or on the date of</t>
    </r>
    <r>
      <rPr>
        <b/>
        <sz val="12"/>
        <color theme="1"/>
        <rFont val="Calibri"/>
        <family val="2"/>
        <scheme val="minor"/>
      </rPr>
      <t xml:space="preserve"> commencement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</si>
</sst>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00"/>
    <numFmt numFmtId="167" formatCode="0.00000000"/>
    <numFmt numFmtId="168" formatCode="0.0000%"/>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i/>
      <sz val="11"/>
      <color theme="1"/>
      <name val="Calibri"/>
      <family val="2"/>
      <scheme val="minor"/>
    </font>
    <font>
      <b/>
      <sz val="18"/>
      <color theme="1"/>
      <name val="Calibri"/>
      <family val="2"/>
      <scheme val="minor"/>
    </font>
    <font>
      <sz val="14"/>
      <color theme="1"/>
      <name val="Calibri"/>
      <family val="2"/>
      <scheme val="minor"/>
    </font>
    <font>
      <sz val="12"/>
      <color theme="1"/>
      <name val="Calibri"/>
      <family val="2"/>
      <scheme val="minor"/>
    </font>
    <font>
      <sz val="9"/>
      <color indexed="81"/>
      <name val="Tahoma"/>
      <family val="2"/>
    </font>
    <font>
      <b/>
      <sz val="14"/>
      <color theme="1"/>
      <name val="Calibri"/>
      <family val="2"/>
      <scheme val="minor"/>
    </font>
    <font>
      <b/>
      <sz val="12"/>
      <color theme="1"/>
      <name val="Calibri"/>
      <family val="2"/>
      <scheme val="minor"/>
    </font>
    <font>
      <b/>
      <sz val="20"/>
      <color theme="1"/>
      <name val="Calibri"/>
      <family val="2"/>
      <scheme val="minor"/>
    </font>
    <font>
      <b/>
      <sz val="11"/>
      <color rgb="FFFF0000"/>
      <name val="Calibri"/>
      <family val="2"/>
      <scheme val="minor"/>
    </font>
    <font>
      <sz val="11"/>
      <name val="Calibri"/>
      <family val="2"/>
      <scheme val="minor"/>
    </font>
    <font>
      <i/>
      <sz val="12"/>
      <color theme="1"/>
      <name val="Calibri"/>
      <family val="2"/>
      <scheme val="minor"/>
    </font>
    <font>
      <b/>
      <sz val="17.100000000000001"/>
      <name val="Calibri"/>
      <family val="2"/>
      <scheme val="minor"/>
    </font>
    <font>
      <sz val="11"/>
      <color rgb="FFFF0000"/>
      <name val="Calibri"/>
      <family val="2"/>
      <scheme val="minor"/>
    </font>
    <font>
      <b/>
      <sz val="9"/>
      <color indexed="81"/>
      <name val="Tahoma"/>
      <family val="2"/>
    </font>
    <font>
      <i/>
      <sz val="11"/>
      <name val="Calibri"/>
      <family val="2"/>
      <scheme val="minor"/>
    </font>
    <font>
      <b/>
      <sz val="11"/>
      <name val="Calibri"/>
      <family val="2"/>
      <scheme val="minor"/>
    </font>
    <font>
      <b/>
      <sz val="16"/>
      <color theme="1"/>
      <name val="Calibri"/>
      <family val="2"/>
      <scheme val="minor"/>
    </font>
    <font>
      <b/>
      <sz val="17"/>
      <color theme="1"/>
      <name val="Calibri"/>
      <family val="2"/>
      <scheme val="minor"/>
    </font>
    <font>
      <b/>
      <sz val="16"/>
      <name val="Calibri"/>
      <family val="2"/>
      <scheme val="minor"/>
    </font>
    <font>
      <sz val="11"/>
      <color rgb="FF000000"/>
      <name val="Calibri"/>
      <family val="2"/>
      <scheme val="minor"/>
    </font>
    <font>
      <sz val="11"/>
      <color rgb="FF221F1F"/>
      <name val="Calibri"/>
      <family val="2"/>
      <scheme val="minor"/>
    </font>
    <font>
      <i/>
      <sz val="11"/>
      <color rgb="FF221F1F"/>
      <name val="Calibri"/>
      <family val="2"/>
      <scheme val="minor"/>
    </font>
    <font>
      <u/>
      <sz val="11"/>
      <color theme="10"/>
      <name val="Calibri"/>
      <family val="2"/>
      <scheme val="minor"/>
    </font>
    <font>
      <sz val="10"/>
      <name val="Arial"/>
      <family val="2"/>
    </font>
    <font>
      <b/>
      <sz val="17"/>
      <name val="Calibri"/>
      <family val="2"/>
      <scheme val="minor"/>
    </font>
    <font>
      <b/>
      <sz val="12"/>
      <name val="Calibri"/>
      <family val="2"/>
      <scheme val="minor"/>
    </font>
    <font>
      <i/>
      <sz val="14"/>
      <color theme="1"/>
      <name val="Calibri"/>
      <family val="2"/>
      <scheme val="minor"/>
    </font>
    <font>
      <b/>
      <i/>
      <sz val="12"/>
      <color rgb="FF000000"/>
      <name val="Calibri"/>
      <family val="2"/>
      <scheme val="minor"/>
    </font>
    <font>
      <b/>
      <sz val="12"/>
      <color rgb="FFFF0000"/>
      <name val="Calibri"/>
      <family val="2"/>
      <scheme val="minor"/>
    </font>
    <font>
      <b/>
      <u/>
      <sz val="9"/>
      <color indexed="81"/>
      <name val="Tahoma"/>
      <family val="2"/>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xf numFmtId="43" fontId="27" fillId="0" borderId="0" applyFont="0" applyFill="0" applyBorder="0" applyAlignment="0" applyProtection="0"/>
  </cellStyleXfs>
  <cellXfs count="168">
    <xf numFmtId="0" fontId="0" fillId="0" borderId="0" xfId="0"/>
    <xf numFmtId="0" fontId="0" fillId="2" borderId="0" xfId="0" applyFill="1"/>
    <xf numFmtId="0" fontId="2" fillId="2" borderId="0" xfId="0" applyFont="1" applyFill="1" applyAlignment="1">
      <alignment horizontal="center"/>
    </xf>
    <xf numFmtId="0" fontId="0" fillId="2" borderId="0" xfId="0" applyFill="1" applyAlignment="1">
      <alignment horizontal="center"/>
    </xf>
    <xf numFmtId="0" fontId="3" fillId="3" borderId="0" xfId="0" applyFont="1" applyFill="1" applyAlignment="1">
      <alignment horizontal="center"/>
    </xf>
    <xf numFmtId="0" fontId="2" fillId="2" borderId="1" xfId="0" applyFont="1" applyFill="1" applyBorder="1" applyAlignment="1">
      <alignment horizontal="center" vertical="center" wrapText="1"/>
    </xf>
    <xf numFmtId="0" fontId="0" fillId="2" borderId="1" xfId="0" quotePrefix="1" applyFill="1" applyBorder="1" applyAlignment="1">
      <alignment wrapText="1"/>
    </xf>
    <xf numFmtId="0" fontId="0" fillId="2" borderId="1" xfId="0" applyFill="1" applyBorder="1"/>
    <xf numFmtId="0" fontId="5" fillId="2" borderId="0" xfId="0" applyFont="1" applyFill="1" applyAlignment="1">
      <alignment horizontal="center"/>
    </xf>
    <xf numFmtId="0" fontId="6" fillId="2" borderId="0" xfId="0" applyFont="1" applyFill="1" applyAlignment="1">
      <alignment horizontal="left"/>
    </xf>
    <xf numFmtId="0" fontId="7" fillId="2" borderId="0" xfId="0" applyFont="1" applyFill="1" applyAlignment="1">
      <alignment horizontal="left" wrapText="1"/>
    </xf>
    <xf numFmtId="0" fontId="0" fillId="2" borderId="1" xfId="0"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wrapText="1"/>
    </xf>
    <xf numFmtId="0" fontId="0" fillId="2" borderId="1" xfId="0" applyFill="1" applyBorder="1" applyAlignment="1">
      <alignment horizontal="center" vertical="center" wrapText="1"/>
    </xf>
    <xf numFmtId="0" fontId="5" fillId="2" borderId="0" xfId="0" applyFont="1" applyFill="1" applyAlignment="1">
      <alignment horizontal="right"/>
    </xf>
    <xf numFmtId="0" fontId="5" fillId="6" borderId="3" xfId="0" applyFont="1" applyFill="1" applyBorder="1" applyAlignment="1">
      <alignment horizontal="center"/>
    </xf>
    <xf numFmtId="0" fontId="0" fillId="6" borderId="3" xfId="0" applyFill="1" applyBorder="1"/>
    <xf numFmtId="0" fontId="2" fillId="2" borderId="0" xfId="0" applyFont="1" applyFill="1" applyAlignment="1">
      <alignment wrapText="1"/>
    </xf>
    <xf numFmtId="0" fontId="9" fillId="2" borderId="0" xfId="0" applyFont="1" applyFill="1" applyAlignment="1">
      <alignment horizontal="right"/>
    </xf>
    <xf numFmtId="0" fontId="2" fillId="2" borderId="1" xfId="0" applyFont="1" applyFill="1" applyBorder="1" applyAlignment="1">
      <alignment horizontal="center"/>
    </xf>
    <xf numFmtId="0" fontId="2" fillId="2" borderId="0" xfId="0" applyFont="1" applyFill="1" applyAlignment="1">
      <alignment horizontal="right"/>
    </xf>
    <xf numFmtId="0" fontId="0" fillId="2" borderId="5" xfId="0" applyFill="1" applyBorder="1"/>
    <xf numFmtId="0" fontId="0" fillId="6" borderId="4" xfId="0" applyFill="1" applyBorder="1"/>
    <xf numFmtId="0" fontId="0" fillId="3" borderId="1" xfId="0" applyFill="1" applyBorder="1"/>
    <xf numFmtId="0" fontId="12" fillId="2" borderId="1" xfId="0" applyFont="1" applyFill="1" applyBorder="1" applyAlignment="1">
      <alignment horizontal="center"/>
    </xf>
    <xf numFmtId="0" fontId="13" fillId="2" borderId="1" xfId="0" applyFont="1" applyFill="1" applyBorder="1" applyAlignment="1">
      <alignment horizontal="center"/>
    </xf>
    <xf numFmtId="0" fontId="2" fillId="5" borderId="9" xfId="0" applyFont="1" applyFill="1" applyBorder="1" applyAlignment="1">
      <alignment horizontal="center"/>
    </xf>
    <xf numFmtId="0" fontId="2" fillId="5" borderId="8" xfId="0" applyFont="1" applyFill="1" applyBorder="1" applyAlignment="1">
      <alignment horizontal="center"/>
    </xf>
    <xf numFmtId="0" fontId="0" fillId="2" borderId="6" xfId="0" applyFill="1" applyBorder="1"/>
    <xf numFmtId="0" fontId="2" fillId="2" borderId="1" xfId="0" applyFont="1" applyFill="1" applyBorder="1" applyAlignment="1">
      <alignment horizontal="center" wrapText="1"/>
    </xf>
    <xf numFmtId="0" fontId="0" fillId="2" borderId="1" xfId="0"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4" fillId="2" borderId="0" xfId="0" applyFont="1" applyFill="1" applyAlignment="1">
      <alignment horizontal="left" vertical="center" wrapText="1"/>
    </xf>
    <xf numFmtId="0" fontId="2" fillId="2" borderId="0" xfId="0" applyFont="1" applyFill="1"/>
    <xf numFmtId="0" fontId="2" fillId="5" borderId="12" xfId="0" applyFont="1" applyFill="1" applyBorder="1" applyAlignment="1">
      <alignment horizontal="center"/>
    </xf>
    <xf numFmtId="44" fontId="10" fillId="7" borderId="5" xfId="1" applyFont="1" applyFill="1" applyBorder="1" applyAlignment="1" applyProtection="1">
      <alignment horizontal="center" vertical="center" wrapText="1"/>
      <protection locked="0"/>
    </xf>
    <xf numFmtId="44" fontId="0" fillId="0" borderId="1" xfId="1" applyFont="1" applyBorder="1" applyAlignment="1" applyProtection="1">
      <alignment vertical="center"/>
      <protection locked="0"/>
    </xf>
    <xf numFmtId="0" fontId="0" fillId="0" borderId="1" xfId="0" applyBorder="1" applyAlignment="1" applyProtection="1">
      <alignment horizontal="center" vertical="center"/>
      <protection locked="0"/>
    </xf>
    <xf numFmtId="0" fontId="0" fillId="2" borderId="13" xfId="0" applyFill="1" applyBorder="1" applyAlignment="1">
      <alignment horizontal="center"/>
    </xf>
    <xf numFmtId="0" fontId="0" fillId="2" borderId="13" xfId="0" applyFill="1" applyBorder="1"/>
    <xf numFmtId="0" fontId="0" fillId="2" borderId="6" xfId="0" applyFill="1" applyBorder="1" applyAlignment="1">
      <alignment horizontal="center"/>
    </xf>
    <xf numFmtId="0" fontId="0" fillId="2" borderId="14" xfId="0" applyFill="1" applyBorder="1"/>
    <xf numFmtId="0" fontId="18" fillId="0" borderId="1" xfId="0" applyFont="1" applyBorder="1" applyAlignment="1">
      <alignment horizontal="center"/>
    </xf>
    <xf numFmtId="0" fontId="13" fillId="2" borderId="1" xfId="0" applyFont="1" applyFill="1" applyBorder="1" applyAlignment="1">
      <alignment horizontal="center" wrapText="1"/>
    </xf>
    <xf numFmtId="165" fontId="13" fillId="2" borderId="1" xfId="1" applyNumberFormat="1" applyFont="1" applyFill="1" applyBorder="1" applyAlignment="1">
      <alignment horizontal="center" wrapText="1"/>
    </xf>
    <xf numFmtId="14" fontId="0" fillId="0" borderId="1" xfId="0" applyNumberFormat="1" applyBorder="1" applyAlignment="1" applyProtection="1">
      <alignment horizontal="center" vertical="center"/>
      <protection locked="0"/>
    </xf>
    <xf numFmtId="0" fontId="0" fillId="2" borderId="19" xfId="0" applyFill="1" applyBorder="1"/>
    <xf numFmtId="44" fontId="0" fillId="0" borderId="13" xfId="1" applyFont="1" applyBorder="1" applyAlignment="1" applyProtection="1">
      <alignment vertical="center"/>
      <protection locked="0"/>
    </xf>
    <xf numFmtId="0" fontId="0" fillId="2" borderId="18" xfId="0" applyFill="1" applyBorder="1"/>
    <xf numFmtId="0" fontId="13" fillId="2" borderId="6" xfId="0" applyFont="1" applyFill="1" applyBorder="1" applyAlignment="1">
      <alignment horizontal="center"/>
    </xf>
    <xf numFmtId="165" fontId="0" fillId="2" borderId="1" xfId="0" applyNumberFormat="1" applyFill="1" applyBorder="1"/>
    <xf numFmtId="0" fontId="10" fillId="7" borderId="11" xfId="1" applyNumberFormat="1" applyFont="1" applyFill="1" applyBorder="1" applyAlignment="1" applyProtection="1">
      <alignment horizontal="center" vertical="center" wrapText="1"/>
      <protection locked="0"/>
    </xf>
    <xf numFmtId="44" fontId="10" fillId="7" borderId="10" xfId="1" applyFont="1" applyFill="1" applyBorder="1" applyAlignment="1" applyProtection="1">
      <alignment horizontal="center" vertical="center" wrapText="1"/>
    </xf>
    <xf numFmtId="44" fontId="0" fillId="0" borderId="7" xfId="1" applyFont="1" applyBorder="1" applyAlignment="1" applyProtection="1">
      <alignment vertical="center"/>
      <protection locked="0"/>
    </xf>
    <xf numFmtId="0" fontId="0" fillId="2" borderId="7" xfId="0" applyFill="1" applyBorder="1"/>
    <xf numFmtId="0" fontId="19" fillId="4" borderId="1" xfId="0" applyFont="1" applyFill="1" applyBorder="1" applyAlignment="1">
      <alignment wrapText="1"/>
    </xf>
    <xf numFmtId="0" fontId="10" fillId="4" borderId="1" xfId="0" applyFont="1" applyFill="1" applyBorder="1" applyAlignment="1" applyProtection="1">
      <alignment horizontal="center" wrapText="1"/>
      <protection locked="0"/>
    </xf>
    <xf numFmtId="1" fontId="0" fillId="0" borderId="1" xfId="0" applyNumberFormat="1" applyBorder="1" applyAlignment="1" applyProtection="1">
      <alignment horizontal="center" vertical="center"/>
      <protection locked="0"/>
    </xf>
    <xf numFmtId="44" fontId="18" fillId="0" borderId="1" xfId="1" applyFont="1" applyBorder="1" applyAlignment="1">
      <alignment horizontal="center" wrapText="1"/>
    </xf>
    <xf numFmtId="165" fontId="18" fillId="0" borderId="1" xfId="1" applyNumberFormat="1" applyFont="1" applyBorder="1"/>
    <xf numFmtId="0" fontId="0" fillId="2" borderId="15" xfId="0" applyFill="1" applyBorder="1"/>
    <xf numFmtId="0" fontId="0" fillId="2" borderId="15" xfId="0" applyFill="1" applyBorder="1" applyAlignment="1">
      <alignment horizontal="center"/>
    </xf>
    <xf numFmtId="0" fontId="2" fillId="4" borderId="1" xfId="0" applyFont="1" applyFill="1" applyBorder="1" applyAlignment="1">
      <alignment horizontal="center" wrapText="1"/>
    </xf>
    <xf numFmtId="0" fontId="10" fillId="4" borderId="1" xfId="0" applyFont="1" applyFill="1" applyBorder="1" applyAlignment="1">
      <alignment horizontal="center" wrapText="1"/>
    </xf>
    <xf numFmtId="0" fontId="2" fillId="4" borderId="14" xfId="0" applyFont="1" applyFill="1" applyBorder="1" applyAlignment="1">
      <alignment horizontal="center" wrapText="1"/>
    </xf>
    <xf numFmtId="165" fontId="13" fillId="2" borderId="14" xfId="1" applyNumberFormat="1" applyFont="1" applyFill="1" applyBorder="1" applyAlignment="1">
      <alignment horizontal="center" wrapText="1"/>
    </xf>
    <xf numFmtId="0" fontId="13" fillId="2" borderId="14" xfId="0" applyFont="1" applyFill="1" applyBorder="1" applyAlignment="1">
      <alignment horizontal="center"/>
    </xf>
    <xf numFmtId="0" fontId="0" fillId="2" borderId="14" xfId="0" applyFill="1" applyBorder="1" applyAlignment="1">
      <alignment horizontal="center"/>
    </xf>
    <xf numFmtId="0" fontId="2" fillId="2" borderId="13" xfId="0" applyFont="1" applyFill="1" applyBorder="1" applyAlignment="1">
      <alignment wrapText="1"/>
    </xf>
    <xf numFmtId="0" fontId="0" fillId="2" borderId="13" xfId="0" applyFill="1" applyBorder="1" applyAlignment="1">
      <alignment horizontal="right"/>
    </xf>
    <xf numFmtId="0" fontId="19" fillId="4" borderId="6" xfId="0" applyFont="1" applyFill="1" applyBorder="1" applyAlignment="1">
      <alignment horizontal="center" wrapText="1"/>
    </xf>
    <xf numFmtId="0" fontId="10" fillId="7" borderId="26" xfId="1" applyNumberFormat="1" applyFont="1" applyFill="1" applyBorder="1" applyAlignment="1" applyProtection="1">
      <alignment horizontal="center" vertical="center" wrapText="1"/>
      <protection locked="0"/>
    </xf>
    <xf numFmtId="0" fontId="13" fillId="2" borderId="0" xfId="0" applyFont="1" applyFill="1"/>
    <xf numFmtId="166" fontId="0" fillId="0" borderId="0" xfId="0" applyNumberFormat="1"/>
    <xf numFmtId="43" fontId="0" fillId="0" borderId="0" xfId="2" applyFont="1"/>
    <xf numFmtId="8" fontId="0" fillId="0" borderId="0" xfId="0" applyNumberFormat="1"/>
    <xf numFmtId="167" fontId="0" fillId="0" borderId="0" xfId="0" applyNumberFormat="1"/>
    <xf numFmtId="0" fontId="26" fillId="0" borderId="0" xfId="4"/>
    <xf numFmtId="0" fontId="4" fillId="0" borderId="0" xfId="0" applyFont="1"/>
    <xf numFmtId="43" fontId="0" fillId="0" borderId="0" xfId="0" applyNumberFormat="1"/>
    <xf numFmtId="168" fontId="0" fillId="0" borderId="0" xfId="3" applyNumberFormat="1" applyFont="1"/>
    <xf numFmtId="43" fontId="1" fillId="0" borderId="0" xfId="2" applyFont="1" applyFill="1" applyBorder="1"/>
    <xf numFmtId="43" fontId="0" fillId="0" borderId="0" xfId="5" applyFont="1"/>
    <xf numFmtId="43" fontId="1" fillId="0" borderId="0" xfId="5" applyFont="1" applyFill="1" applyBorder="1"/>
    <xf numFmtId="164" fontId="0" fillId="0" borderId="0" xfId="2" applyNumberFormat="1" applyFont="1"/>
    <xf numFmtId="165" fontId="0" fillId="9" borderId="6" xfId="1" applyNumberFormat="1" applyFont="1" applyFill="1" applyBorder="1" applyAlignment="1" applyProtection="1">
      <alignment horizontal="center" vertical="center" wrapText="1"/>
    </xf>
    <xf numFmtId="165" fontId="13" fillId="2" borderId="13" xfId="1" applyNumberFormat="1" applyFont="1" applyFill="1" applyBorder="1" applyAlignment="1">
      <alignment horizontal="center" wrapText="1"/>
    </xf>
    <xf numFmtId="0" fontId="10" fillId="8" borderId="27" xfId="0" applyFont="1" applyFill="1" applyBorder="1" applyAlignment="1">
      <alignment horizontal="center" vertical="center" wrapText="1"/>
    </xf>
    <xf numFmtId="0" fontId="2" fillId="8" borderId="14" xfId="0" applyFont="1" applyFill="1" applyBorder="1" applyAlignment="1">
      <alignment horizontal="left" vertical="center"/>
    </xf>
    <xf numFmtId="165" fontId="13" fillId="2" borderId="29" xfId="1" applyNumberFormat="1" applyFont="1" applyFill="1" applyBorder="1" applyAlignment="1">
      <alignment horizontal="center" wrapText="1"/>
    </xf>
    <xf numFmtId="0" fontId="13" fillId="2" borderId="29" xfId="0" applyFont="1" applyFill="1" applyBorder="1" applyAlignment="1">
      <alignment horizontal="center"/>
    </xf>
    <xf numFmtId="0" fontId="0" fillId="2" borderId="29" xfId="0" applyFill="1" applyBorder="1"/>
    <xf numFmtId="0" fontId="0" fillId="2" borderId="29" xfId="0" applyFill="1" applyBorder="1" applyAlignment="1">
      <alignment horizontal="center"/>
    </xf>
    <xf numFmtId="0" fontId="21" fillId="10" borderId="30" xfId="0" applyFont="1" applyFill="1" applyBorder="1" applyAlignment="1">
      <alignment horizontal="center" vertical="center" wrapText="1"/>
    </xf>
    <xf numFmtId="0" fontId="28" fillId="10" borderId="24" xfId="0" applyFont="1" applyFill="1" applyBorder="1" applyAlignment="1">
      <alignment horizontal="center"/>
    </xf>
    <xf numFmtId="0" fontId="29" fillId="10" borderId="28" xfId="0" applyFont="1" applyFill="1" applyBorder="1" applyAlignment="1">
      <alignment horizontal="center" wrapText="1"/>
    </xf>
    <xf numFmtId="165" fontId="13" fillId="2" borderId="6" xfId="1" applyNumberFormat="1" applyFont="1" applyFill="1" applyBorder="1" applyAlignment="1">
      <alignment horizontal="left" wrapText="1"/>
    </xf>
    <xf numFmtId="0" fontId="13" fillId="2" borderId="1" xfId="0" applyFont="1" applyFill="1" applyBorder="1" applyAlignment="1">
      <alignment horizontal="left" vertical="center" wrapText="1"/>
    </xf>
    <xf numFmtId="0" fontId="12" fillId="2" borderId="14" xfId="0" applyFont="1" applyFill="1" applyBorder="1" applyAlignment="1">
      <alignment horizontal="center"/>
    </xf>
    <xf numFmtId="0" fontId="2" fillId="8" borderId="6" xfId="0" applyFont="1" applyFill="1" applyBorder="1" applyAlignment="1">
      <alignment horizontal="left" vertical="center"/>
    </xf>
    <xf numFmtId="0" fontId="31" fillId="0" borderId="0" xfId="0" applyFont="1"/>
    <xf numFmtId="0" fontId="13" fillId="0" borderId="0" xfId="0" applyFont="1" applyAlignment="1">
      <alignment horizontal="left" vertical="center" wrapText="1"/>
    </xf>
    <xf numFmtId="0" fontId="13" fillId="2" borderId="0" xfId="0" applyFont="1" applyFill="1" applyAlignment="1">
      <alignment horizontal="left" vertical="center" wrapText="1"/>
    </xf>
    <xf numFmtId="0" fontId="5" fillId="2" borderId="0" xfId="0" applyFont="1" applyFill="1" applyAlignment="1">
      <alignment horizontal="center"/>
    </xf>
    <xf numFmtId="0" fontId="6" fillId="2" borderId="0" xfId="0" applyFont="1" applyFill="1" applyAlignment="1">
      <alignment horizontal="center"/>
    </xf>
    <xf numFmtId="0" fontId="0" fillId="2" borderId="0" xfId="0" applyFill="1" applyAlignment="1">
      <alignment horizontal="left" wrapText="1"/>
    </xf>
    <xf numFmtId="0" fontId="0" fillId="5" borderId="0" xfId="0" applyFill="1" applyAlignment="1">
      <alignment horizontal="center"/>
    </xf>
    <xf numFmtId="0" fontId="13" fillId="0" borderId="0" xfId="0" applyFont="1" applyAlignment="1">
      <alignment horizontal="left" wrapText="1"/>
    </xf>
    <xf numFmtId="0" fontId="18" fillId="2" borderId="2" xfId="0" applyFont="1" applyFill="1" applyBorder="1" applyAlignment="1">
      <alignment horizontal="left" vertical="center" wrapText="1"/>
    </xf>
    <xf numFmtId="0" fontId="13" fillId="2" borderId="0" xfId="0" applyFont="1" applyFill="1" applyAlignment="1">
      <alignment horizontal="left"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13" xfId="0" applyFont="1" applyBorder="1" applyAlignment="1">
      <alignment horizontal="left" vertical="center" wrapText="1"/>
    </xf>
    <xf numFmtId="0" fontId="0" fillId="0" borderId="14" xfId="0" applyBorder="1" applyAlignment="1">
      <alignment horizontal="left" wrapText="1"/>
    </xf>
    <xf numFmtId="0" fontId="0" fillId="0" borderId="15" xfId="0" applyBorder="1" applyAlignment="1">
      <alignment horizontal="left" wrapText="1"/>
    </xf>
    <xf numFmtId="0" fontId="0" fillId="0" borderId="13" xfId="0" applyBorder="1" applyAlignment="1">
      <alignment horizontal="left" wrapText="1"/>
    </xf>
    <xf numFmtId="0" fontId="9" fillId="4" borderId="14" xfId="0" applyFont="1" applyFill="1" applyBorder="1" applyAlignment="1">
      <alignment horizontal="center"/>
    </xf>
    <xf numFmtId="0" fontId="9" fillId="4" borderId="15" xfId="0" applyFont="1" applyFill="1" applyBorder="1" applyAlignment="1">
      <alignment horizontal="center"/>
    </xf>
    <xf numFmtId="0" fontId="9" fillId="4" borderId="13" xfId="0" applyFont="1" applyFill="1" applyBorder="1" applyAlignment="1">
      <alignment horizont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6" fillId="0" borderId="13" xfId="0" applyFont="1" applyBorder="1" applyAlignment="1">
      <alignment horizontal="left" vertical="center"/>
    </xf>
    <xf numFmtId="0" fontId="21" fillId="7" borderId="18" xfId="0" applyFont="1" applyFill="1" applyBorder="1" applyAlignment="1">
      <alignment horizontal="center"/>
    </xf>
    <xf numFmtId="0" fontId="21" fillId="7" borderId="0" xfId="0" applyFont="1" applyFill="1" applyAlignment="1">
      <alignment horizontal="center"/>
    </xf>
    <xf numFmtId="0" fontId="21" fillId="7" borderId="19" xfId="0" applyFont="1" applyFill="1" applyBorder="1" applyAlignment="1">
      <alignment horizontal="center"/>
    </xf>
    <xf numFmtId="44" fontId="21" fillId="2" borderId="18" xfId="1" applyFont="1" applyFill="1" applyBorder="1" applyAlignment="1" applyProtection="1">
      <alignment horizontal="center"/>
      <protection locked="0"/>
    </xf>
    <xf numFmtId="44" fontId="21" fillId="2" borderId="0" xfId="1" applyFont="1" applyFill="1" applyBorder="1" applyAlignment="1" applyProtection="1">
      <alignment horizontal="center"/>
      <protection locked="0"/>
    </xf>
    <xf numFmtId="44" fontId="21" fillId="2" borderId="19" xfId="1" applyFont="1" applyFill="1" applyBorder="1" applyAlignment="1" applyProtection="1">
      <alignment horizontal="center"/>
      <protection locked="0"/>
    </xf>
    <xf numFmtId="44" fontId="22" fillId="7" borderId="20" xfId="1" applyFont="1" applyFill="1" applyBorder="1" applyAlignment="1" applyProtection="1">
      <alignment horizontal="center"/>
      <protection locked="0"/>
    </xf>
    <xf numFmtId="44" fontId="22" fillId="7" borderId="15" xfId="1" applyFont="1" applyFill="1" applyBorder="1" applyAlignment="1" applyProtection="1">
      <alignment horizontal="center"/>
      <protection locked="0"/>
    </xf>
    <xf numFmtId="44" fontId="22" fillId="7" borderId="22" xfId="1" applyFont="1" applyFill="1" applyBorder="1" applyAlignment="1" applyProtection="1">
      <alignment horizontal="center"/>
      <protection locked="0"/>
    </xf>
    <xf numFmtId="0" fontId="11" fillId="2" borderId="18" xfId="0" applyFont="1" applyFill="1" applyBorder="1" applyAlignment="1">
      <alignment horizontal="center"/>
    </xf>
    <xf numFmtId="0" fontId="11" fillId="2" borderId="0" xfId="0" applyFont="1" applyFill="1" applyAlignment="1">
      <alignment horizontal="center"/>
    </xf>
    <xf numFmtId="0" fontId="11" fillId="2" borderId="19" xfId="0" applyFont="1" applyFill="1" applyBorder="1" applyAlignment="1">
      <alignment horizontal="center"/>
    </xf>
    <xf numFmtId="0" fontId="9" fillId="0" borderId="30" xfId="0" applyFont="1" applyBorder="1" applyAlignment="1">
      <alignment horizontal="center" vertical="center" wrapText="1"/>
    </xf>
    <xf numFmtId="0" fontId="15" fillId="4" borderId="18" xfId="0" applyFont="1" applyFill="1" applyBorder="1" applyAlignment="1">
      <alignment horizontal="center" vertical="center"/>
    </xf>
    <xf numFmtId="0" fontId="15" fillId="4" borderId="0" xfId="0" applyFont="1" applyFill="1" applyAlignment="1">
      <alignment horizontal="center" vertical="center"/>
    </xf>
    <xf numFmtId="0" fontId="15" fillId="4" borderId="19" xfId="0" applyFont="1" applyFill="1" applyBorder="1" applyAlignment="1">
      <alignment horizontal="center" vertical="center"/>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20" fillId="4" borderId="23" xfId="0" applyFont="1" applyFill="1" applyBorder="1" applyAlignment="1">
      <alignment horizontal="center"/>
    </xf>
    <xf numFmtId="0" fontId="20" fillId="4" borderId="24" xfId="0" applyFont="1" applyFill="1" applyBorder="1" applyAlignment="1">
      <alignment horizontal="center"/>
    </xf>
    <xf numFmtId="0" fontId="20" fillId="4" borderId="25" xfId="0" applyFont="1" applyFill="1" applyBorder="1" applyAlignment="1">
      <alignment horizontal="center"/>
    </xf>
    <xf numFmtId="0" fontId="15" fillId="3" borderId="18" xfId="0" applyFont="1" applyFill="1" applyBorder="1" applyAlignment="1">
      <alignment horizontal="center" vertical="center"/>
    </xf>
    <xf numFmtId="0" fontId="15" fillId="3" borderId="0" xfId="0" applyFont="1" applyFill="1" applyAlignment="1">
      <alignment horizontal="center" vertical="center"/>
    </xf>
    <xf numFmtId="0" fontId="15" fillId="3" borderId="19" xfId="0" applyFont="1" applyFill="1" applyBorder="1" applyAlignment="1">
      <alignment horizontal="center" vertical="center"/>
    </xf>
    <xf numFmtId="0" fontId="14" fillId="2" borderId="18" xfId="0" applyFont="1" applyFill="1" applyBorder="1" applyAlignment="1">
      <alignment horizontal="center" wrapText="1"/>
    </xf>
    <xf numFmtId="0" fontId="14" fillId="2" borderId="0" xfId="0" applyFont="1" applyFill="1" applyAlignment="1">
      <alignment horizontal="center" wrapText="1"/>
    </xf>
    <xf numFmtId="0" fontId="14" fillId="2" borderId="19" xfId="0" applyFont="1" applyFill="1" applyBorder="1" applyAlignment="1">
      <alignment horizontal="center" wrapText="1"/>
    </xf>
    <xf numFmtId="0" fontId="9" fillId="0" borderId="14" xfId="0" applyFont="1" applyBorder="1" applyAlignment="1">
      <alignment horizontal="center"/>
    </xf>
    <xf numFmtId="0" fontId="9" fillId="0" borderId="15" xfId="0" applyFont="1" applyBorder="1" applyAlignment="1">
      <alignment horizontal="center"/>
    </xf>
    <xf numFmtId="0" fontId="9" fillId="0" borderId="13" xfId="0" applyFont="1" applyBorder="1" applyAlignment="1">
      <alignment horizontal="center"/>
    </xf>
    <xf numFmtId="0" fontId="2" fillId="2" borderId="1" xfId="0" applyFont="1" applyFill="1" applyBorder="1" applyAlignment="1">
      <alignment horizontal="center" vertical="center" wrapText="1"/>
    </xf>
    <xf numFmtId="0" fontId="4" fillId="4" borderId="1" xfId="0" applyFont="1" applyFill="1" applyBorder="1" applyAlignment="1">
      <alignment horizontal="center" wrapText="1"/>
    </xf>
    <xf numFmtId="0" fontId="4" fillId="4" borderId="0" xfId="0" applyFont="1" applyFill="1" applyAlignment="1">
      <alignment horizontal="center"/>
    </xf>
    <xf numFmtId="0" fontId="7" fillId="2" borderId="0" xfId="0" applyFont="1" applyFill="1" applyAlignment="1">
      <alignment horizontal="left" wrapText="1"/>
    </xf>
    <xf numFmtId="0" fontId="2" fillId="2" borderId="0" xfId="0" applyFont="1" applyFill="1" applyAlignment="1">
      <alignment horizontal="left"/>
    </xf>
    <xf numFmtId="0" fontId="4" fillId="2" borderId="0" xfId="0" quotePrefix="1" applyFont="1" applyFill="1" applyAlignment="1">
      <alignment horizontal="center"/>
    </xf>
    <xf numFmtId="0" fontId="4" fillId="2" borderId="0" xfId="0" applyFont="1" applyFill="1" applyAlignment="1">
      <alignment horizontal="center"/>
    </xf>
    <xf numFmtId="0" fontId="2" fillId="5" borderId="0" xfId="0" applyFont="1" applyFill="1" applyAlignment="1">
      <alignment horizontal="center"/>
    </xf>
    <xf numFmtId="0" fontId="4" fillId="2" borderId="0" xfId="0" quotePrefix="1" applyFont="1" applyFill="1" applyAlignment="1">
      <alignment horizontal="center" wrapText="1"/>
    </xf>
    <xf numFmtId="0" fontId="4" fillId="2" borderId="0" xfId="0" applyFont="1" applyFill="1" applyAlignment="1">
      <alignment horizontal="center" wrapText="1"/>
    </xf>
  </cellXfs>
  <cellStyles count="6">
    <cellStyle name="Comma" xfId="2" builtinId="3"/>
    <cellStyle name="Comma 2" xfId="5" xr:uid="{2AAAE581-DA93-4AA1-961E-D7575820C8C0}"/>
    <cellStyle name="Currency" xfId="1"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266701</xdr:colOff>
      <xdr:row>11</xdr:row>
      <xdr:rowOff>95250</xdr:rowOff>
    </xdr:from>
    <xdr:to>
      <xdr:col>7</xdr:col>
      <xdr:colOff>2573009</xdr:colOff>
      <xdr:row>35</xdr:row>
      <xdr:rowOff>161925</xdr:rowOff>
    </xdr:to>
    <xdr:pic>
      <xdr:nvPicPr>
        <xdr:cNvPr id="2" name="Picture 1">
          <a:extLst>
            <a:ext uri="{FF2B5EF4-FFF2-40B4-BE49-F238E27FC236}">
              <a16:creationId xmlns:a16="http://schemas.microsoft.com/office/drawing/2014/main" id="{85CB3D3E-CCF5-0666-64E8-1074F85D0868}"/>
            </a:ext>
          </a:extLst>
        </xdr:cNvPr>
        <xdr:cNvPicPr>
          <a:picLocks noChangeAspect="1"/>
        </xdr:cNvPicPr>
      </xdr:nvPicPr>
      <xdr:blipFill rotWithShape="1">
        <a:blip xmlns:r="http://schemas.openxmlformats.org/officeDocument/2006/relationships" r:embed="rId1"/>
        <a:srcRect l="36413" t="22369" r="15820" b="11440"/>
        <a:stretch/>
      </xdr:blipFill>
      <xdr:spPr>
        <a:xfrm>
          <a:off x="2809876" y="2238375"/>
          <a:ext cx="5782933" cy="4638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133351</xdr:colOff>
      <xdr:row>11</xdr:row>
      <xdr:rowOff>66675</xdr:rowOff>
    </xdr:from>
    <xdr:to>
      <xdr:col>7</xdr:col>
      <xdr:colOff>2958917</xdr:colOff>
      <xdr:row>35</xdr:row>
      <xdr:rowOff>47625</xdr:rowOff>
    </xdr:to>
    <xdr:pic>
      <xdr:nvPicPr>
        <xdr:cNvPr id="2" name="Picture 1">
          <a:extLst>
            <a:ext uri="{FF2B5EF4-FFF2-40B4-BE49-F238E27FC236}">
              <a16:creationId xmlns:a16="http://schemas.microsoft.com/office/drawing/2014/main" id="{1704F596-07E0-4B63-809B-65AE5071E993}"/>
            </a:ext>
          </a:extLst>
        </xdr:cNvPr>
        <xdr:cNvPicPr>
          <a:picLocks noChangeAspect="1"/>
        </xdr:cNvPicPr>
      </xdr:nvPicPr>
      <xdr:blipFill rotWithShape="1">
        <a:blip xmlns:r="http://schemas.openxmlformats.org/officeDocument/2006/relationships" r:embed="rId1"/>
        <a:srcRect l="36413" t="22369" r="15820" b="11440"/>
        <a:stretch/>
      </xdr:blipFill>
      <xdr:spPr>
        <a:xfrm>
          <a:off x="2676526" y="2209800"/>
          <a:ext cx="5673541" cy="455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361951</xdr:colOff>
      <xdr:row>12</xdr:row>
      <xdr:rowOff>19050</xdr:rowOff>
    </xdr:from>
    <xdr:to>
      <xdr:col>7</xdr:col>
      <xdr:colOff>2750332</xdr:colOff>
      <xdr:row>34</xdr:row>
      <xdr:rowOff>133350</xdr:rowOff>
    </xdr:to>
    <xdr:pic>
      <xdr:nvPicPr>
        <xdr:cNvPr id="2" name="Picture 1">
          <a:extLst>
            <a:ext uri="{FF2B5EF4-FFF2-40B4-BE49-F238E27FC236}">
              <a16:creationId xmlns:a16="http://schemas.microsoft.com/office/drawing/2014/main" id="{333C3B6A-1CC2-4A6D-9605-891B220413AB}"/>
            </a:ext>
          </a:extLst>
        </xdr:cNvPr>
        <xdr:cNvPicPr>
          <a:picLocks noChangeAspect="1"/>
        </xdr:cNvPicPr>
      </xdr:nvPicPr>
      <xdr:blipFill rotWithShape="1">
        <a:blip xmlns:r="http://schemas.openxmlformats.org/officeDocument/2006/relationships" r:embed="rId1"/>
        <a:srcRect l="36413" t="22369" r="15820" b="11440"/>
        <a:stretch/>
      </xdr:blipFill>
      <xdr:spPr>
        <a:xfrm>
          <a:off x="2905126" y="2352675"/>
          <a:ext cx="5369706" cy="4305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123826</xdr:colOff>
      <xdr:row>11</xdr:row>
      <xdr:rowOff>19051</xdr:rowOff>
    </xdr:from>
    <xdr:to>
      <xdr:col>7</xdr:col>
      <xdr:colOff>2911412</xdr:colOff>
      <xdr:row>35</xdr:row>
      <xdr:rowOff>57151</xdr:rowOff>
    </xdr:to>
    <xdr:pic>
      <xdr:nvPicPr>
        <xdr:cNvPr id="2" name="Picture 1">
          <a:extLst>
            <a:ext uri="{FF2B5EF4-FFF2-40B4-BE49-F238E27FC236}">
              <a16:creationId xmlns:a16="http://schemas.microsoft.com/office/drawing/2014/main" id="{AFC2446B-C9B7-464B-A42F-C00AE8ADC1CF}"/>
            </a:ext>
          </a:extLst>
        </xdr:cNvPr>
        <xdr:cNvPicPr>
          <a:picLocks noChangeAspect="1"/>
        </xdr:cNvPicPr>
      </xdr:nvPicPr>
      <xdr:blipFill rotWithShape="1">
        <a:blip xmlns:r="http://schemas.openxmlformats.org/officeDocument/2006/relationships" r:embed="rId1"/>
        <a:srcRect l="36413" t="22369" r="15820" b="11440"/>
        <a:stretch/>
      </xdr:blipFill>
      <xdr:spPr>
        <a:xfrm>
          <a:off x="2667001" y="2162176"/>
          <a:ext cx="5749861" cy="4610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manda Bibby" id="{3ADAD40C-BF02-4318-8D0F-454B8C7BD655}" userId="S::amanda.bibby@usg.edu::4088cc7c-c18b-4101-a161-6d197cd2d89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2-12-07T04:07:47.67" personId="{3ADAD40C-BF02-4318-8D0F-454B8C7BD655}" id="{400EA0AE-1612-4EA1-9EBB-FEA3C1796C63}">
    <text xml:space="preserve">After evaluation has occurred and institution has committed to funding this project. </text>
  </threadedComment>
  <threadedComment ref="B18" dT="2022-12-07T04:23:17.20" personId="{3ADAD40C-BF02-4318-8D0F-454B8C7BD655}" id="{4CB81FBC-AA18-4C20-8B77-962F2668DD7C}">
    <text>Should be date preliminary stage ended.</text>
  </threadedComment>
  <threadedComment ref="B20" dT="2022-12-07T04:07:47.67" personId="{3ADAD40C-BF02-4318-8D0F-454B8C7BD655}" id="{AE9E87E7-E5B7-46B4-946E-A964C0FE0DD7}">
    <text>Complete when placed into service.</text>
  </threadedComment>
  <threadedComment ref="B31" dT="2022-12-07T04:23:45.80" personId="{3ADAD40C-BF02-4318-8D0F-454B8C7BD655}" id="{DA71DCDB-1282-453E-97A0-24EA98D7A8E4}">
    <text>Should be date initial implementation stage ended.</text>
  </threadedComment>
  <threadedComment ref="B33" dT="2022-12-07T04:07:47.67" personId="{3ADAD40C-BF02-4318-8D0F-454B8C7BD655}" id="{CEDF81F7-1CAD-4623-9F33-C287BC0280A3}">
    <text>Complete when placed into service.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40ED-1B2C-4BB8-AA2F-E768267F4E9A}">
  <sheetPr>
    <pageSetUpPr fitToPage="1"/>
  </sheetPr>
  <dimension ref="A1:C27"/>
  <sheetViews>
    <sheetView tabSelected="1" workbookViewId="0">
      <selection activeCell="A22" sqref="A22:C22"/>
    </sheetView>
  </sheetViews>
  <sheetFormatPr defaultColWidth="9.109375" defaultRowHeight="14.4" x14ac:dyDescent="0.3"/>
  <cols>
    <col min="1" max="1" width="27.109375" style="1" customWidth="1"/>
    <col min="2" max="2" width="50.88671875" style="1" customWidth="1"/>
    <col min="3" max="3" width="51.6640625" style="1" customWidth="1"/>
    <col min="4" max="16384" width="9.109375" style="1"/>
  </cols>
  <sheetData>
    <row r="1" spans="1:3" ht="23.4" x14ac:dyDescent="0.45">
      <c r="A1" s="105" t="s">
        <v>21</v>
      </c>
      <c r="B1" s="105"/>
      <c r="C1" s="105"/>
    </row>
    <row r="2" spans="1:3" ht="18" x14ac:dyDescent="0.35">
      <c r="A2" s="106" t="s">
        <v>11</v>
      </c>
      <c r="B2" s="106"/>
      <c r="C2" s="106"/>
    </row>
    <row r="3" spans="1:3" x14ac:dyDescent="0.3">
      <c r="A3" s="108" t="s">
        <v>22</v>
      </c>
      <c r="B3" s="108"/>
      <c r="C3" s="108"/>
    </row>
    <row r="5" spans="1:3" x14ac:dyDescent="0.3">
      <c r="A5" s="107" t="s">
        <v>23</v>
      </c>
      <c r="B5" s="107"/>
      <c r="C5" s="107"/>
    </row>
    <row r="7" spans="1:3" ht="33" customHeight="1" x14ac:dyDescent="0.3">
      <c r="A7" s="107" t="s">
        <v>24</v>
      </c>
      <c r="B7" s="107"/>
      <c r="C7" s="107"/>
    </row>
    <row r="9" spans="1:3" x14ac:dyDescent="0.3">
      <c r="A9" s="108" t="s">
        <v>25</v>
      </c>
      <c r="B9" s="108"/>
      <c r="C9" s="108"/>
    </row>
    <row r="10" spans="1:3" ht="32.25" customHeight="1" x14ac:dyDescent="0.3">
      <c r="A10" s="109" t="s">
        <v>144</v>
      </c>
      <c r="B10" s="109"/>
      <c r="C10" s="109"/>
    </row>
    <row r="11" spans="1:3" x14ac:dyDescent="0.3">
      <c r="B11" s="2" t="s">
        <v>26</v>
      </c>
      <c r="C11" s="2" t="s">
        <v>27</v>
      </c>
    </row>
    <row r="12" spans="1:3" ht="86.4" x14ac:dyDescent="0.3">
      <c r="A12" s="32" t="s">
        <v>75</v>
      </c>
      <c r="B12" s="31" t="s">
        <v>33</v>
      </c>
      <c r="C12" s="99" t="s">
        <v>145</v>
      </c>
    </row>
    <row r="13" spans="1:3" ht="57.6" x14ac:dyDescent="0.3">
      <c r="A13" s="33" t="s">
        <v>28</v>
      </c>
      <c r="B13" s="31" t="s">
        <v>29</v>
      </c>
      <c r="C13" s="31" t="s">
        <v>76</v>
      </c>
    </row>
    <row r="14" spans="1:3" ht="48" customHeight="1" x14ac:dyDescent="0.3">
      <c r="A14" s="110" t="s">
        <v>103</v>
      </c>
      <c r="B14" s="110"/>
      <c r="C14" s="110"/>
    </row>
    <row r="15" spans="1:3" ht="16.5" customHeight="1" x14ac:dyDescent="0.3">
      <c r="A15" s="34"/>
      <c r="B15" s="34"/>
      <c r="C15" s="34"/>
    </row>
    <row r="16" spans="1:3" x14ac:dyDescent="0.3">
      <c r="A16" s="1" t="s">
        <v>77</v>
      </c>
    </row>
    <row r="18" spans="1:3" ht="31.5" customHeight="1" x14ac:dyDescent="0.3">
      <c r="A18" s="107" t="s">
        <v>78</v>
      </c>
      <c r="B18" s="107"/>
      <c r="C18" s="107"/>
    </row>
    <row r="20" spans="1:3" ht="111.75" customHeight="1" x14ac:dyDescent="0.3">
      <c r="A20" s="111" t="s">
        <v>99</v>
      </c>
      <c r="B20" s="111"/>
      <c r="C20" s="111"/>
    </row>
    <row r="21" spans="1:3" x14ac:dyDescent="0.3">
      <c r="A21" s="74"/>
      <c r="B21" s="74"/>
      <c r="C21" s="74"/>
    </row>
    <row r="22" spans="1:3" ht="62.4" customHeight="1" x14ac:dyDescent="0.3">
      <c r="A22" s="111" t="s">
        <v>133</v>
      </c>
      <c r="B22" s="111"/>
      <c r="C22" s="111"/>
    </row>
    <row r="23" spans="1:3" x14ac:dyDescent="0.3">
      <c r="A23" s="74"/>
      <c r="B23" s="74"/>
      <c r="C23" s="74"/>
    </row>
    <row r="24" spans="1:3" x14ac:dyDescent="0.3">
      <c r="A24" s="103" t="s">
        <v>100</v>
      </c>
      <c r="B24" s="103"/>
      <c r="C24" s="103"/>
    </row>
    <row r="25" spans="1:3" x14ac:dyDescent="0.3">
      <c r="A25" s="104" t="s">
        <v>101</v>
      </c>
      <c r="B25" s="104"/>
      <c r="C25" s="104"/>
    </row>
    <row r="26" spans="1:3" x14ac:dyDescent="0.3">
      <c r="A26" s="104" t="s">
        <v>102</v>
      </c>
      <c r="B26" s="104"/>
      <c r="C26" s="104"/>
    </row>
    <row r="27" spans="1:3" x14ac:dyDescent="0.3">
      <c r="A27" s="104" t="s">
        <v>79</v>
      </c>
      <c r="B27" s="104"/>
      <c r="C27" s="104"/>
    </row>
  </sheetData>
  <mergeCells count="15">
    <mergeCell ref="A24:C24"/>
    <mergeCell ref="A25:C25"/>
    <mergeCell ref="A26:C26"/>
    <mergeCell ref="A27:C27"/>
    <mergeCell ref="A1:C1"/>
    <mergeCell ref="A2:C2"/>
    <mergeCell ref="A5:C5"/>
    <mergeCell ref="A7:C7"/>
    <mergeCell ref="A9:C9"/>
    <mergeCell ref="A3:C3"/>
    <mergeCell ref="A10:C10"/>
    <mergeCell ref="A14:C14"/>
    <mergeCell ref="A18:C18"/>
    <mergeCell ref="A20:C20"/>
    <mergeCell ref="A22:C22"/>
  </mergeCells>
  <pageMargins left="0.25" right="0.25" top="0.75" bottom="0.75" header="0.3" footer="0.3"/>
  <pageSetup scale="77" fitToHeight="0"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E66F-F6F0-4FB4-979B-3666F1208D80}">
  <sheetPr>
    <pageSetUpPr fitToPage="1"/>
  </sheetPr>
  <dimension ref="A1:O5"/>
  <sheetViews>
    <sheetView zoomScale="120" zoomScaleNormal="120" workbookViewId="0">
      <selection activeCell="C9" sqref="C9"/>
    </sheetView>
  </sheetViews>
  <sheetFormatPr defaultRowHeight="14.4" x14ac:dyDescent="0.3"/>
  <cols>
    <col min="1" max="1" width="8.6640625" customWidth="1"/>
  </cols>
  <sheetData>
    <row r="1" spans="1:15" ht="18" x14ac:dyDescent="0.35">
      <c r="A1" s="118" t="s">
        <v>104</v>
      </c>
      <c r="B1" s="119"/>
      <c r="C1" s="119"/>
      <c r="D1" s="119"/>
      <c r="E1" s="119"/>
      <c r="F1" s="119"/>
      <c r="G1" s="119"/>
      <c r="H1" s="119"/>
      <c r="I1" s="119"/>
      <c r="J1" s="119"/>
      <c r="K1" s="119"/>
      <c r="L1" s="119"/>
      <c r="M1" s="119"/>
      <c r="N1" s="119"/>
      <c r="O1" s="120"/>
    </row>
    <row r="2" spans="1:15" ht="48" customHeight="1" x14ac:dyDescent="0.3">
      <c r="A2" s="115" t="s">
        <v>105</v>
      </c>
      <c r="B2" s="116"/>
      <c r="C2" s="116"/>
      <c r="D2" s="116"/>
      <c r="E2" s="116"/>
      <c r="F2" s="116"/>
      <c r="G2" s="116"/>
      <c r="H2" s="116"/>
      <c r="I2" s="116"/>
      <c r="J2" s="116"/>
      <c r="K2" s="116"/>
      <c r="L2" s="116"/>
      <c r="M2" s="116"/>
      <c r="N2" s="116"/>
      <c r="O2" s="117"/>
    </row>
    <row r="3" spans="1:15" ht="28.95" customHeight="1" x14ac:dyDescent="0.3">
      <c r="A3" s="115" t="s">
        <v>132</v>
      </c>
      <c r="B3" s="116"/>
      <c r="C3" s="116"/>
      <c r="D3" s="116"/>
      <c r="E3" s="116"/>
      <c r="F3" s="116"/>
      <c r="G3" s="116"/>
      <c r="H3" s="116"/>
      <c r="I3" s="116"/>
      <c r="J3" s="116"/>
      <c r="K3" s="116"/>
      <c r="L3" s="116"/>
      <c r="M3" s="116"/>
      <c r="N3" s="116"/>
      <c r="O3" s="117"/>
    </row>
    <row r="4" spans="1:15" ht="47.4" customHeight="1" x14ac:dyDescent="0.3">
      <c r="A4" s="112" t="s">
        <v>106</v>
      </c>
      <c r="B4" s="113"/>
      <c r="C4" s="113"/>
      <c r="D4" s="113"/>
      <c r="E4" s="113"/>
      <c r="F4" s="113"/>
      <c r="G4" s="113"/>
      <c r="H4" s="113"/>
      <c r="I4" s="113"/>
      <c r="J4" s="113"/>
      <c r="K4" s="113"/>
      <c r="L4" s="113"/>
      <c r="M4" s="113"/>
      <c r="N4" s="113"/>
      <c r="O4" s="114"/>
    </row>
    <row r="5" spans="1:15" x14ac:dyDescent="0.3">
      <c r="A5" s="121" t="s">
        <v>134</v>
      </c>
      <c r="B5" s="122"/>
      <c r="C5" s="122"/>
      <c r="D5" s="122"/>
      <c r="E5" s="122"/>
      <c r="F5" s="122"/>
      <c r="G5" s="122"/>
      <c r="H5" s="122"/>
      <c r="I5" s="122"/>
      <c r="J5" s="122"/>
      <c r="K5" s="122"/>
      <c r="L5" s="122"/>
      <c r="M5" s="122"/>
      <c r="N5" s="122"/>
      <c r="O5" s="123"/>
    </row>
  </sheetData>
  <mergeCells count="5">
    <mergeCell ref="A4:O4"/>
    <mergeCell ref="A2:O2"/>
    <mergeCell ref="A1:O1"/>
    <mergeCell ref="A5:O5"/>
    <mergeCell ref="A3:O3"/>
  </mergeCells>
  <pageMargins left="0.25" right="0.25" top="0.75" bottom="0.75" header="0.3" footer="0.3"/>
  <pageSetup scale="75" fitToHeight="0"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F675C-B50B-4B80-BADE-B894C532A845}">
  <sheetPr>
    <tabColor theme="1"/>
  </sheetPr>
  <dimension ref="A1:AH28"/>
  <sheetViews>
    <sheetView zoomScaleNormal="100" workbookViewId="0">
      <selection activeCell="J5" sqref="J5"/>
    </sheetView>
  </sheetViews>
  <sheetFormatPr defaultColWidth="19.33203125" defaultRowHeight="14.4" x14ac:dyDescent="0.3"/>
  <cols>
    <col min="1" max="1" width="13.33203125" style="1" bestFit="1" customWidth="1"/>
    <col min="2" max="2" width="12.6640625" style="1" bestFit="1" customWidth="1"/>
    <col min="3" max="3" width="5.33203125" style="1" bestFit="1" customWidth="1"/>
    <col min="4" max="4" width="10.6640625" style="1" customWidth="1"/>
    <col min="5" max="5" width="8.44140625" style="1" bestFit="1" customWidth="1"/>
    <col min="6" max="6" width="9.44140625" style="1" bestFit="1" customWidth="1"/>
    <col min="7" max="7" width="5.88671875" style="1" bestFit="1" customWidth="1"/>
    <col min="8" max="8" width="5.6640625" style="1" bestFit="1" customWidth="1"/>
    <col min="9" max="9" width="5.6640625" style="1" customWidth="1"/>
    <col min="10" max="10" width="13" style="1" bestFit="1" customWidth="1"/>
    <col min="11" max="11" width="10.88671875" style="1" customWidth="1"/>
    <col min="12" max="12" width="13" style="1" customWidth="1"/>
    <col min="13" max="14" width="14.33203125" style="1" bestFit="1" customWidth="1"/>
    <col min="15" max="15" width="10.88671875" style="1" bestFit="1" customWidth="1"/>
    <col min="16" max="16" width="22.109375" style="1" bestFit="1" customWidth="1"/>
    <col min="17" max="18" width="17" style="1" bestFit="1" customWidth="1"/>
    <col min="19" max="19" width="24.6640625" style="1" bestFit="1" customWidth="1"/>
    <col min="20" max="20" width="30" style="1" customWidth="1"/>
    <col min="21" max="21" width="20.5546875" style="1" bestFit="1" customWidth="1"/>
    <col min="22" max="22" width="18.6640625" style="1" bestFit="1" customWidth="1"/>
    <col min="23" max="23" width="19.109375" style="1" bestFit="1" customWidth="1"/>
    <col min="24" max="24" width="17.33203125" style="1" bestFit="1" customWidth="1"/>
    <col min="25" max="25" width="16.6640625" style="1" bestFit="1" customWidth="1"/>
    <col min="26" max="26" width="23.88671875" style="1" customWidth="1"/>
    <col min="27" max="27" width="19.33203125" style="1"/>
    <col min="28" max="28" width="55.33203125" style="1" bestFit="1" customWidth="1"/>
    <col min="29" max="29" width="25.6640625" style="1" customWidth="1"/>
    <col min="30" max="30" width="18.109375" style="1" bestFit="1" customWidth="1"/>
    <col min="31" max="31" width="21.44140625" style="1" customWidth="1"/>
    <col min="32" max="32" width="16.88671875" style="1" bestFit="1" customWidth="1"/>
    <col min="33" max="33" width="23.5546875" style="1" customWidth="1"/>
    <col min="34" max="34" width="19.5546875" style="1" customWidth="1"/>
    <col min="35" max="16384" width="19.33203125" style="1"/>
  </cols>
  <sheetData>
    <row r="1" spans="1:34" ht="44.4" x14ac:dyDescent="0.45">
      <c r="A1" s="137" t="s">
        <v>131</v>
      </c>
      <c r="B1" s="138"/>
      <c r="C1" s="138"/>
      <c r="D1" s="138"/>
      <c r="E1" s="138"/>
      <c r="F1" s="138"/>
      <c r="G1" s="138"/>
      <c r="H1" s="138"/>
      <c r="I1" s="138"/>
      <c r="J1" s="138"/>
      <c r="K1" s="138"/>
      <c r="L1" s="138"/>
      <c r="M1" s="138"/>
      <c r="N1" s="138"/>
      <c r="O1" s="138"/>
      <c r="P1" s="138"/>
      <c r="Q1" s="138"/>
      <c r="R1" s="138"/>
      <c r="S1" s="138"/>
      <c r="T1" s="139"/>
      <c r="U1" s="149" t="s">
        <v>96</v>
      </c>
      <c r="V1" s="150"/>
      <c r="W1" s="150"/>
      <c r="X1" s="150"/>
      <c r="Y1" s="150"/>
      <c r="Z1" s="150"/>
      <c r="AA1" s="150"/>
      <c r="AB1" s="151"/>
      <c r="AC1" s="95" t="s">
        <v>140</v>
      </c>
      <c r="AD1" s="124" t="s">
        <v>98</v>
      </c>
      <c r="AE1" s="125"/>
      <c r="AF1" s="125"/>
      <c r="AG1" s="125"/>
      <c r="AH1" s="126"/>
    </row>
    <row r="2" spans="1:34" ht="28.2" customHeight="1" x14ac:dyDescent="0.3">
      <c r="A2" s="140" t="s">
        <v>95</v>
      </c>
      <c r="B2" s="141"/>
      <c r="C2" s="141"/>
      <c r="D2" s="141"/>
      <c r="E2" s="141"/>
      <c r="F2" s="141"/>
      <c r="G2" s="141"/>
      <c r="H2" s="141"/>
      <c r="I2" s="141"/>
      <c r="J2" s="141"/>
      <c r="K2" s="141"/>
      <c r="L2" s="141"/>
      <c r="M2" s="141"/>
      <c r="N2" s="141"/>
      <c r="O2" s="141"/>
      <c r="P2" s="141"/>
      <c r="Q2" s="141"/>
      <c r="R2" s="141"/>
      <c r="S2" s="141"/>
      <c r="T2" s="142"/>
      <c r="U2" s="152" t="s">
        <v>139</v>
      </c>
      <c r="V2" s="153"/>
      <c r="W2" s="153"/>
      <c r="X2" s="153"/>
      <c r="Y2" s="153"/>
      <c r="Z2" s="153"/>
      <c r="AA2" s="153"/>
      <c r="AB2" s="154"/>
      <c r="AC2" s="136" t="s">
        <v>138</v>
      </c>
      <c r="AD2" s="50"/>
      <c r="AH2" s="48"/>
    </row>
    <row r="3" spans="1:34" ht="24" customHeight="1" thickBot="1" x14ac:dyDescent="0.55000000000000004">
      <c r="A3" s="143"/>
      <c r="B3" s="144"/>
      <c r="C3" s="144"/>
      <c r="D3" s="144"/>
      <c r="E3" s="144"/>
      <c r="F3" s="144"/>
      <c r="G3" s="144"/>
      <c r="H3" s="144"/>
      <c r="I3" s="144"/>
      <c r="J3" s="144"/>
      <c r="K3" s="144"/>
      <c r="L3" s="144"/>
      <c r="M3" s="144"/>
      <c r="N3" s="144"/>
      <c r="O3" s="144"/>
      <c r="P3" s="144"/>
      <c r="Q3" s="144"/>
      <c r="R3" s="144"/>
      <c r="S3" s="144"/>
      <c r="T3" s="145"/>
      <c r="U3" s="133" t="s">
        <v>89</v>
      </c>
      <c r="V3" s="134"/>
      <c r="W3" s="134"/>
      <c r="X3" s="134"/>
      <c r="Y3" s="134"/>
      <c r="Z3" s="134"/>
      <c r="AA3" s="134"/>
      <c r="AB3" s="135"/>
      <c r="AC3" s="136"/>
      <c r="AD3" s="127" t="s">
        <v>94</v>
      </c>
      <c r="AE3" s="128"/>
      <c r="AF3" s="128"/>
      <c r="AG3" s="128"/>
      <c r="AH3" s="129"/>
    </row>
    <row r="4" spans="1:34" ht="22.2" x14ac:dyDescent="0.45">
      <c r="A4" s="146" t="s">
        <v>90</v>
      </c>
      <c r="B4" s="147"/>
      <c r="C4" s="147"/>
      <c r="D4" s="147"/>
      <c r="E4" s="147"/>
      <c r="F4" s="147"/>
      <c r="G4" s="147"/>
      <c r="H4" s="147"/>
      <c r="I4" s="147"/>
      <c r="J4" s="147"/>
      <c r="K4" s="147"/>
      <c r="L4" s="147"/>
      <c r="M4" s="147"/>
      <c r="N4" s="147"/>
      <c r="O4" s="147"/>
      <c r="P4" s="147"/>
      <c r="Q4" s="147"/>
      <c r="R4" s="147"/>
      <c r="S4" s="147"/>
      <c r="T4" s="148"/>
      <c r="U4" s="36"/>
      <c r="V4" s="27">
        <v>1</v>
      </c>
      <c r="W4" s="27">
        <v>2</v>
      </c>
      <c r="X4" s="27">
        <v>3</v>
      </c>
      <c r="Y4" s="27">
        <v>4</v>
      </c>
      <c r="Z4" s="27">
        <v>5</v>
      </c>
      <c r="AA4" s="27">
        <v>6</v>
      </c>
      <c r="AB4" s="28">
        <v>7</v>
      </c>
      <c r="AC4" s="96" t="s">
        <v>116</v>
      </c>
      <c r="AD4" s="130" t="s">
        <v>88</v>
      </c>
      <c r="AE4" s="131"/>
      <c r="AF4" s="131"/>
      <c r="AG4" s="131"/>
      <c r="AH4" s="132"/>
    </row>
    <row r="5" spans="1:34" s="35" customFormat="1" ht="86.4" x14ac:dyDescent="0.3">
      <c r="A5" s="57" t="s">
        <v>80</v>
      </c>
      <c r="B5" s="57" t="s">
        <v>146</v>
      </c>
      <c r="C5" s="57" t="s">
        <v>97</v>
      </c>
      <c r="D5" s="64" t="s">
        <v>93</v>
      </c>
      <c r="E5" s="58" t="s">
        <v>83</v>
      </c>
      <c r="F5" s="58" t="s">
        <v>85</v>
      </c>
      <c r="G5" s="58" t="s">
        <v>84</v>
      </c>
      <c r="H5" s="58" t="s">
        <v>86</v>
      </c>
      <c r="I5" s="58" t="s">
        <v>151</v>
      </c>
      <c r="J5" s="65" t="s">
        <v>71</v>
      </c>
      <c r="K5" s="65" t="s">
        <v>72</v>
      </c>
      <c r="L5" s="65" t="s">
        <v>142</v>
      </c>
      <c r="M5" s="64" t="s">
        <v>92</v>
      </c>
      <c r="N5" s="64" t="s">
        <v>62</v>
      </c>
      <c r="O5" s="64" t="s">
        <v>63</v>
      </c>
      <c r="P5" s="64" t="s">
        <v>64</v>
      </c>
      <c r="Q5" s="64" t="s">
        <v>65</v>
      </c>
      <c r="R5" s="64" t="s">
        <v>66</v>
      </c>
      <c r="S5" s="66" t="s">
        <v>136</v>
      </c>
      <c r="T5" s="72" t="s">
        <v>67</v>
      </c>
      <c r="U5" s="70" t="s">
        <v>81</v>
      </c>
      <c r="V5" s="30" t="s">
        <v>59</v>
      </c>
      <c r="W5" s="30" t="s">
        <v>60</v>
      </c>
      <c r="X5" s="30" t="s">
        <v>50</v>
      </c>
      <c r="Y5" s="30" t="s">
        <v>51</v>
      </c>
      <c r="Z5" s="30" t="s">
        <v>52</v>
      </c>
      <c r="AA5" s="30" t="s">
        <v>53</v>
      </c>
      <c r="AB5" s="89" t="s">
        <v>87</v>
      </c>
      <c r="AC5" s="97" t="s">
        <v>135</v>
      </c>
      <c r="AD5" s="53" t="s">
        <v>137</v>
      </c>
      <c r="AE5" s="73" t="s">
        <v>152</v>
      </c>
      <c r="AF5" s="37" t="s">
        <v>91</v>
      </c>
      <c r="AG5" s="37" t="s">
        <v>82</v>
      </c>
      <c r="AH5" s="54" t="s">
        <v>148</v>
      </c>
    </row>
    <row r="6" spans="1:34" ht="57.6" x14ac:dyDescent="0.3">
      <c r="A6" s="13"/>
      <c r="B6" s="44" t="s">
        <v>147</v>
      </c>
      <c r="C6" s="13"/>
      <c r="D6" s="25"/>
      <c r="E6" s="39"/>
      <c r="F6" s="39"/>
      <c r="G6" s="39"/>
      <c r="H6" s="39"/>
      <c r="I6" s="39"/>
      <c r="J6" s="47">
        <v>44743</v>
      </c>
      <c r="K6" s="47">
        <v>46203</v>
      </c>
      <c r="L6" s="59">
        <v>48</v>
      </c>
      <c r="M6" s="46">
        <f>1504442/48</f>
        <v>31342.541666666668</v>
      </c>
      <c r="N6" s="45" t="s">
        <v>68</v>
      </c>
      <c r="O6" s="44" t="s">
        <v>69</v>
      </c>
      <c r="P6" s="60" t="s">
        <v>70</v>
      </c>
      <c r="Q6" s="61">
        <v>3000</v>
      </c>
      <c r="R6" s="46">
        <v>0</v>
      </c>
      <c r="S6" s="67">
        <f>(L6*(M6+Q6))+R6</f>
        <v>1648442.0000000002</v>
      </c>
      <c r="T6" s="98" t="s">
        <v>143</v>
      </c>
      <c r="U6" s="71" t="s">
        <v>54</v>
      </c>
      <c r="V6" s="11" t="s">
        <v>55</v>
      </c>
      <c r="W6" s="11" t="s">
        <v>56</v>
      </c>
      <c r="X6" s="11" t="s">
        <v>56</v>
      </c>
      <c r="Y6" s="11" t="s">
        <v>55</v>
      </c>
      <c r="Z6" s="11" t="s">
        <v>55</v>
      </c>
      <c r="AA6" s="100" t="s">
        <v>61</v>
      </c>
      <c r="AB6" s="101" t="b">
        <f>IF(V6="NO","DOES NOT MEET - DOES NOT HAVE CONTROL OF RIGHT TO USE",IF(W6="YES","DOES NOT MEET - PERPETUAL LICENSE/FINANCED PURCHASE",IF(X6="YES","GASB96 INSIGNIFICANT SBITA - INSIGNIFICANT COMPONENT",IF(Y6="NO","DOES NOT MEET - SHORT-TERM SBITA",IF(AA6="NO","DOES NOT MEET - NO EXCHANGE/EXCHANGE LIKE TRANSACTION",IF(Z6="NO","DOES NOT MEET - NO FIXED PYMTS",IF(AA6="YES","GASB96 SBITA")))))))</f>
        <v>0</v>
      </c>
      <c r="AC6" s="91">
        <v>1558180.82</v>
      </c>
      <c r="AD6" s="88">
        <v>1558180.82</v>
      </c>
      <c r="AE6" s="49"/>
      <c r="AF6" s="38"/>
      <c r="AG6" s="38"/>
      <c r="AH6" s="87">
        <f>SUM(AD6:AG6)</f>
        <v>1558180.82</v>
      </c>
    </row>
    <row r="7" spans="1:34" x14ac:dyDescent="0.3">
      <c r="A7" s="13"/>
      <c r="B7" s="13"/>
      <c r="C7" s="13"/>
      <c r="D7" s="11"/>
      <c r="E7" s="39"/>
      <c r="F7" s="39"/>
      <c r="G7" s="39"/>
      <c r="H7" s="39"/>
      <c r="I7" s="39"/>
      <c r="J7" s="39"/>
      <c r="K7" s="39"/>
      <c r="L7" s="39"/>
      <c r="M7" s="26"/>
      <c r="N7" s="26"/>
      <c r="O7" s="26"/>
      <c r="P7" s="26"/>
      <c r="Q7" s="26"/>
      <c r="R7" s="26"/>
      <c r="S7" s="68"/>
      <c r="T7" s="51"/>
      <c r="U7" s="71" t="s">
        <v>57</v>
      </c>
      <c r="V7" s="11" t="s">
        <v>58</v>
      </c>
      <c r="W7" s="11" t="s">
        <v>55</v>
      </c>
      <c r="X7" s="11" t="s">
        <v>55</v>
      </c>
      <c r="Y7" s="11" t="s">
        <v>56</v>
      </c>
      <c r="Z7" s="11" t="s">
        <v>56</v>
      </c>
      <c r="AA7" s="11" t="s">
        <v>56</v>
      </c>
      <c r="AB7" s="90" t="b">
        <f t="shared" ref="AB7:AB28" si="0">IF(V7="NO","DOES NOT MEET - DOES NOT HAVE CONTROL OF RIGHT TO USE",IF(W7="YES","DOES NOT MEET - PERPETUAL LICENSE/FINANCED PURCHASE",IF(X7="YES","GASB96 INSIGNIFICANT SBITA - INSIGNIFICANT COMPONENT",IF(Y7="NO","DOES NOT MEET - SHORT-TERM SBITA",IF(AA7="NO","DOES NOT MEET - NO EXCHANGE/EXCHANGE LIKE TRANSACTION",IF(Z7="NO","DOES NOT MEET - NO FIXED PYMTS",IF(AA7="YES","GASB96 SBITA")))))))</f>
        <v>0</v>
      </c>
      <c r="AC7" s="92"/>
      <c r="AD7" s="55"/>
      <c r="AE7" s="49"/>
      <c r="AF7" s="38"/>
      <c r="AG7" s="38"/>
      <c r="AH7" s="87">
        <f t="shared" ref="AH7:AH28" si="1">SUM(AD7:AG7)</f>
        <v>0</v>
      </c>
    </row>
    <row r="8" spans="1:34" x14ac:dyDescent="0.3">
      <c r="A8" s="7"/>
      <c r="B8" s="7"/>
      <c r="C8" s="7"/>
      <c r="D8" s="7"/>
      <c r="E8" s="7"/>
      <c r="F8" s="7"/>
      <c r="G8" s="7"/>
      <c r="H8" s="7"/>
      <c r="I8" s="7"/>
      <c r="J8" s="7"/>
      <c r="K8" s="7"/>
      <c r="L8" s="7"/>
      <c r="M8" s="7"/>
      <c r="N8" s="7"/>
      <c r="O8" s="7"/>
      <c r="P8" s="7"/>
      <c r="Q8" s="7"/>
      <c r="R8" s="52"/>
      <c r="S8" s="43"/>
      <c r="T8" s="29"/>
      <c r="U8" s="41"/>
      <c r="V8" s="7"/>
      <c r="W8" s="7"/>
      <c r="X8" s="7"/>
      <c r="Y8" s="7"/>
      <c r="Z8" s="7"/>
      <c r="AA8" s="7"/>
      <c r="AB8" s="90" t="b">
        <f t="shared" si="0"/>
        <v>0</v>
      </c>
      <c r="AC8" s="93"/>
      <c r="AD8" s="56"/>
      <c r="AE8" s="41"/>
      <c r="AF8" s="7"/>
      <c r="AG8" s="7"/>
      <c r="AH8" s="87">
        <f t="shared" si="1"/>
        <v>0</v>
      </c>
    </row>
    <row r="9" spans="1:34" x14ac:dyDescent="0.3">
      <c r="A9" s="7"/>
      <c r="B9" s="7"/>
      <c r="C9" s="7"/>
      <c r="D9" s="7"/>
      <c r="E9" s="7"/>
      <c r="F9" s="7"/>
      <c r="G9" s="7"/>
      <c r="H9" s="7"/>
      <c r="I9" s="7"/>
      <c r="J9" s="7"/>
      <c r="K9" s="7"/>
      <c r="L9" s="7"/>
      <c r="M9" s="7"/>
      <c r="N9" s="7"/>
      <c r="O9" s="7"/>
      <c r="P9" s="7"/>
      <c r="Q9" s="7"/>
      <c r="R9" s="7"/>
      <c r="S9" s="43"/>
      <c r="T9" s="29"/>
      <c r="U9" s="41"/>
      <c r="V9" s="7"/>
      <c r="W9" s="7"/>
      <c r="X9" s="7"/>
      <c r="Y9" s="7"/>
      <c r="Z9" s="7"/>
      <c r="AA9" s="7"/>
      <c r="AB9" s="90" t="b">
        <f t="shared" si="0"/>
        <v>0</v>
      </c>
      <c r="AC9" s="93"/>
      <c r="AD9" s="56"/>
      <c r="AE9" s="41"/>
      <c r="AF9" s="7"/>
      <c r="AG9" s="7"/>
      <c r="AH9" s="87">
        <f t="shared" si="1"/>
        <v>0</v>
      </c>
    </row>
    <row r="10" spans="1:34" x14ac:dyDescent="0.3">
      <c r="A10" s="7"/>
      <c r="B10" s="7"/>
      <c r="C10" s="7"/>
      <c r="D10" s="41"/>
      <c r="E10" s="7"/>
      <c r="F10" s="7"/>
      <c r="G10" s="7"/>
      <c r="H10" s="7"/>
      <c r="I10" s="7"/>
      <c r="J10" s="7"/>
      <c r="K10" s="7"/>
      <c r="L10" s="7"/>
      <c r="M10" s="7"/>
      <c r="N10" s="7"/>
      <c r="O10" s="7"/>
      <c r="P10" s="7"/>
      <c r="Q10" s="7"/>
      <c r="R10" s="7"/>
      <c r="S10" s="43"/>
      <c r="T10" s="29"/>
      <c r="U10" s="41"/>
      <c r="V10" s="7"/>
      <c r="W10" s="7"/>
      <c r="X10" s="7"/>
      <c r="Y10" s="7"/>
      <c r="Z10" s="7"/>
      <c r="AA10" s="7"/>
      <c r="AB10" s="90" t="b">
        <f t="shared" si="0"/>
        <v>0</v>
      </c>
      <c r="AC10" s="93"/>
      <c r="AD10" s="56"/>
      <c r="AE10" s="41"/>
      <c r="AF10" s="7"/>
      <c r="AG10" s="7"/>
      <c r="AH10" s="87">
        <f t="shared" si="1"/>
        <v>0</v>
      </c>
    </row>
    <row r="11" spans="1:34" x14ac:dyDescent="0.3">
      <c r="A11" s="7"/>
      <c r="B11" s="7"/>
      <c r="C11" s="7"/>
      <c r="D11" s="62"/>
      <c r="E11" s="7"/>
      <c r="F11" s="7"/>
      <c r="G11" s="7"/>
      <c r="H11" s="7"/>
      <c r="I11" s="7"/>
      <c r="J11" s="7"/>
      <c r="K11" s="7"/>
      <c r="L11" s="41"/>
      <c r="M11" s="41"/>
      <c r="N11" s="7"/>
      <c r="O11" s="7"/>
      <c r="P11" s="7"/>
      <c r="Q11" s="7"/>
      <c r="R11" s="7"/>
      <c r="S11" s="43"/>
      <c r="T11" s="29"/>
      <c r="U11" s="41"/>
      <c r="V11" s="7"/>
      <c r="W11" s="7"/>
      <c r="X11" s="7"/>
      <c r="Y11" s="7"/>
      <c r="Z11" s="7"/>
      <c r="AA11" s="7"/>
      <c r="AB11" s="90" t="b">
        <f t="shared" si="0"/>
        <v>0</v>
      </c>
      <c r="AC11" s="93"/>
      <c r="AD11" s="56"/>
      <c r="AE11" s="41"/>
      <c r="AF11" s="7"/>
      <c r="AG11" s="7"/>
      <c r="AH11" s="87">
        <f t="shared" si="1"/>
        <v>0</v>
      </c>
    </row>
    <row r="12" spans="1:34" x14ac:dyDescent="0.3">
      <c r="A12" s="7"/>
      <c r="B12" s="7"/>
      <c r="C12" s="7"/>
      <c r="D12" s="62"/>
      <c r="E12" s="7"/>
      <c r="F12" s="7"/>
      <c r="G12" s="7"/>
      <c r="H12" s="7"/>
      <c r="I12" s="7"/>
      <c r="J12" s="7"/>
      <c r="K12" s="7"/>
      <c r="L12" s="41"/>
      <c r="M12" s="41"/>
      <c r="N12" s="7"/>
      <c r="O12" s="7"/>
      <c r="P12" s="7"/>
      <c r="Q12" s="7"/>
      <c r="R12" s="7"/>
      <c r="S12" s="43"/>
      <c r="T12" s="29"/>
      <c r="U12" s="41"/>
      <c r="V12" s="7"/>
      <c r="W12" s="7"/>
      <c r="X12" s="7"/>
      <c r="Y12" s="7"/>
      <c r="Z12" s="7"/>
      <c r="AA12" s="7"/>
      <c r="AB12" s="90" t="b">
        <f t="shared" si="0"/>
        <v>0</v>
      </c>
      <c r="AC12" s="93"/>
      <c r="AD12" s="56"/>
      <c r="AE12" s="41"/>
      <c r="AF12" s="7"/>
      <c r="AG12" s="7"/>
      <c r="AH12" s="87">
        <f t="shared" si="1"/>
        <v>0</v>
      </c>
    </row>
    <row r="13" spans="1:34" x14ac:dyDescent="0.3">
      <c r="A13" s="7"/>
      <c r="B13" s="7"/>
      <c r="C13" s="7"/>
      <c r="D13" s="62"/>
      <c r="E13" s="7"/>
      <c r="F13" s="7"/>
      <c r="G13" s="7"/>
      <c r="H13" s="7"/>
      <c r="I13" s="7"/>
      <c r="J13" s="7"/>
      <c r="K13" s="7"/>
      <c r="L13" s="41"/>
      <c r="M13" s="41"/>
      <c r="N13" s="7"/>
      <c r="O13" s="7"/>
      <c r="P13" s="7"/>
      <c r="Q13" s="7"/>
      <c r="R13" s="7"/>
      <c r="S13" s="43"/>
      <c r="T13" s="29"/>
      <c r="U13" s="41"/>
      <c r="V13" s="7"/>
      <c r="W13" s="7"/>
      <c r="X13" s="7"/>
      <c r="Y13" s="7"/>
      <c r="Z13" s="7"/>
      <c r="AA13" s="7"/>
      <c r="AB13" s="90" t="b">
        <f t="shared" si="0"/>
        <v>0</v>
      </c>
      <c r="AC13" s="93"/>
      <c r="AD13" s="56"/>
      <c r="AE13" s="41"/>
      <c r="AF13" s="7"/>
      <c r="AG13" s="7"/>
      <c r="AH13" s="87">
        <f t="shared" si="1"/>
        <v>0</v>
      </c>
    </row>
    <row r="14" spans="1:34" x14ac:dyDescent="0.3">
      <c r="A14" s="7"/>
      <c r="B14" s="7"/>
      <c r="C14" s="7"/>
      <c r="D14" s="62"/>
      <c r="E14" s="7"/>
      <c r="F14" s="7"/>
      <c r="G14" s="7"/>
      <c r="H14" s="7"/>
      <c r="I14" s="7"/>
      <c r="J14" s="7"/>
      <c r="K14" s="7"/>
      <c r="L14" s="41"/>
      <c r="M14" s="41"/>
      <c r="N14" s="7"/>
      <c r="O14" s="7"/>
      <c r="P14" s="7"/>
      <c r="Q14" s="7"/>
      <c r="R14" s="7"/>
      <c r="S14" s="43"/>
      <c r="T14" s="29"/>
      <c r="U14" s="41"/>
      <c r="V14" s="7"/>
      <c r="W14" s="7"/>
      <c r="X14" s="7"/>
      <c r="Y14" s="7"/>
      <c r="Z14" s="7"/>
      <c r="AA14" s="7"/>
      <c r="AB14" s="90" t="b">
        <f t="shared" si="0"/>
        <v>0</v>
      </c>
      <c r="AC14" s="93"/>
      <c r="AD14" s="56"/>
      <c r="AE14" s="41"/>
      <c r="AF14" s="7"/>
      <c r="AG14" s="7"/>
      <c r="AH14" s="87">
        <f t="shared" si="1"/>
        <v>0</v>
      </c>
    </row>
    <row r="15" spans="1:34" x14ac:dyDescent="0.3">
      <c r="A15" s="7"/>
      <c r="B15" s="7"/>
      <c r="C15" s="7"/>
      <c r="D15" s="62"/>
      <c r="E15" s="7"/>
      <c r="F15" s="7"/>
      <c r="G15" s="7"/>
      <c r="H15" s="7"/>
      <c r="I15" s="7"/>
      <c r="J15" s="7"/>
      <c r="K15" s="7"/>
      <c r="L15" s="41"/>
      <c r="M15" s="41"/>
      <c r="N15" s="7"/>
      <c r="O15" s="7"/>
      <c r="P15" s="7"/>
      <c r="Q15" s="7"/>
      <c r="R15" s="7"/>
      <c r="S15" s="43"/>
      <c r="T15" s="29"/>
      <c r="U15" s="41"/>
      <c r="V15" s="7"/>
      <c r="W15" s="7"/>
      <c r="X15" s="7"/>
      <c r="Y15" s="7"/>
      <c r="Z15" s="7"/>
      <c r="AA15" s="7"/>
      <c r="AB15" s="90" t="b">
        <f t="shared" si="0"/>
        <v>0</v>
      </c>
      <c r="AC15" s="93"/>
      <c r="AD15" s="56"/>
      <c r="AE15" s="41"/>
      <c r="AF15" s="7"/>
      <c r="AG15" s="7"/>
      <c r="AH15" s="87">
        <f t="shared" si="1"/>
        <v>0</v>
      </c>
    </row>
    <row r="16" spans="1:34" x14ac:dyDescent="0.3">
      <c r="A16" s="7"/>
      <c r="B16" s="7"/>
      <c r="C16" s="7"/>
      <c r="D16" s="62"/>
      <c r="E16" s="7"/>
      <c r="F16" s="7"/>
      <c r="G16" s="7"/>
      <c r="H16" s="7"/>
      <c r="I16" s="7"/>
      <c r="J16" s="7"/>
      <c r="K16" s="7"/>
      <c r="L16" s="41"/>
      <c r="M16" s="41"/>
      <c r="N16" s="7"/>
      <c r="O16" s="7"/>
      <c r="P16" s="7"/>
      <c r="Q16" s="7"/>
      <c r="R16" s="7"/>
      <c r="S16" s="43"/>
      <c r="T16" s="29"/>
      <c r="U16" s="41"/>
      <c r="V16" s="7"/>
      <c r="W16" s="7"/>
      <c r="X16" s="7"/>
      <c r="Y16" s="7"/>
      <c r="Z16" s="7"/>
      <c r="AA16" s="7"/>
      <c r="AB16" s="90" t="b">
        <f t="shared" si="0"/>
        <v>0</v>
      </c>
      <c r="AC16" s="93"/>
      <c r="AD16" s="56"/>
      <c r="AE16" s="41"/>
      <c r="AF16" s="7"/>
      <c r="AG16" s="7"/>
      <c r="AH16" s="87">
        <f t="shared" si="1"/>
        <v>0</v>
      </c>
    </row>
    <row r="17" spans="1:34" x14ac:dyDescent="0.3">
      <c r="A17" s="7"/>
      <c r="B17" s="7"/>
      <c r="C17" s="7"/>
      <c r="D17" s="62"/>
      <c r="E17" s="7"/>
      <c r="F17" s="7"/>
      <c r="G17" s="7"/>
      <c r="H17" s="7"/>
      <c r="I17" s="7"/>
      <c r="J17" s="7"/>
      <c r="K17" s="7"/>
      <c r="L17" s="41"/>
      <c r="M17" s="41"/>
      <c r="N17" s="7"/>
      <c r="O17" s="7"/>
      <c r="P17" s="7"/>
      <c r="Q17" s="7"/>
      <c r="R17" s="7"/>
      <c r="S17" s="43"/>
      <c r="T17" s="29"/>
      <c r="U17" s="41"/>
      <c r="V17" s="7"/>
      <c r="W17" s="7"/>
      <c r="X17" s="7"/>
      <c r="Y17" s="7"/>
      <c r="Z17" s="7"/>
      <c r="AA17" s="7"/>
      <c r="AB17" s="90" t="b">
        <f t="shared" si="0"/>
        <v>0</v>
      </c>
      <c r="AC17" s="93"/>
      <c r="AD17" s="56"/>
      <c r="AE17" s="41"/>
      <c r="AF17" s="7"/>
      <c r="AG17" s="7"/>
      <c r="AH17" s="87">
        <f t="shared" si="1"/>
        <v>0</v>
      </c>
    </row>
    <row r="18" spans="1:34" x14ac:dyDescent="0.3">
      <c r="A18" s="7"/>
      <c r="B18" s="7"/>
      <c r="C18" s="7"/>
      <c r="D18" s="62"/>
      <c r="E18" s="7"/>
      <c r="F18" s="7"/>
      <c r="G18" s="7"/>
      <c r="H18" s="7"/>
      <c r="I18" s="7"/>
      <c r="J18" s="7"/>
      <c r="K18" s="7"/>
      <c r="L18" s="41"/>
      <c r="M18" s="41"/>
      <c r="N18" s="7"/>
      <c r="O18" s="7"/>
      <c r="P18" s="7"/>
      <c r="Q18" s="7"/>
      <c r="R18" s="7"/>
      <c r="S18" s="43"/>
      <c r="T18" s="29"/>
      <c r="U18" s="41"/>
      <c r="V18" s="7"/>
      <c r="W18" s="7"/>
      <c r="X18" s="7"/>
      <c r="Y18" s="7"/>
      <c r="Z18" s="7"/>
      <c r="AA18" s="7"/>
      <c r="AB18" s="90" t="b">
        <f t="shared" si="0"/>
        <v>0</v>
      </c>
      <c r="AC18" s="93"/>
      <c r="AD18" s="56"/>
      <c r="AE18" s="41"/>
      <c r="AF18" s="7"/>
      <c r="AG18" s="7"/>
      <c r="AH18" s="87">
        <f t="shared" si="1"/>
        <v>0</v>
      </c>
    </row>
    <row r="19" spans="1:34" x14ac:dyDescent="0.3">
      <c r="A19" s="7"/>
      <c r="B19" s="7"/>
      <c r="C19" s="7"/>
      <c r="D19" s="62"/>
      <c r="E19" s="7"/>
      <c r="F19" s="7"/>
      <c r="G19" s="7"/>
      <c r="H19" s="7"/>
      <c r="I19" s="7"/>
      <c r="J19" s="7"/>
      <c r="K19" s="7"/>
      <c r="L19" s="41"/>
      <c r="M19" s="41"/>
      <c r="N19" s="7"/>
      <c r="O19" s="7"/>
      <c r="P19" s="7"/>
      <c r="Q19" s="7"/>
      <c r="R19" s="7"/>
      <c r="S19" s="43"/>
      <c r="T19" s="29"/>
      <c r="U19" s="41"/>
      <c r="V19" s="7"/>
      <c r="W19" s="7"/>
      <c r="X19" s="7"/>
      <c r="Y19" s="7"/>
      <c r="Z19" s="7"/>
      <c r="AA19" s="7"/>
      <c r="AB19" s="90" t="b">
        <f t="shared" si="0"/>
        <v>0</v>
      </c>
      <c r="AC19" s="93"/>
      <c r="AD19" s="56"/>
      <c r="AE19" s="41"/>
      <c r="AF19" s="7"/>
      <c r="AG19" s="7"/>
      <c r="AH19" s="87">
        <f t="shared" si="1"/>
        <v>0</v>
      </c>
    </row>
    <row r="20" spans="1:34" x14ac:dyDescent="0.3">
      <c r="A20" s="7"/>
      <c r="B20" s="7"/>
      <c r="C20" s="7"/>
      <c r="D20" s="62"/>
      <c r="E20" s="7"/>
      <c r="F20" s="7"/>
      <c r="G20" s="7"/>
      <c r="H20" s="7"/>
      <c r="I20" s="7"/>
      <c r="J20" s="7"/>
      <c r="K20" s="7"/>
      <c r="L20" s="41"/>
      <c r="M20" s="41"/>
      <c r="N20" s="7"/>
      <c r="O20" s="7"/>
      <c r="P20" s="7"/>
      <c r="Q20" s="7"/>
      <c r="R20" s="7"/>
      <c r="S20" s="43"/>
      <c r="T20" s="29"/>
      <c r="U20" s="41"/>
      <c r="V20" s="7"/>
      <c r="W20" s="7"/>
      <c r="X20" s="7"/>
      <c r="Y20" s="7"/>
      <c r="Z20" s="7"/>
      <c r="AA20" s="7"/>
      <c r="AB20" s="90" t="b">
        <f t="shared" si="0"/>
        <v>0</v>
      </c>
      <c r="AC20" s="93"/>
      <c r="AD20" s="56"/>
      <c r="AE20" s="41"/>
      <c r="AF20" s="7"/>
      <c r="AG20" s="7"/>
      <c r="AH20" s="87">
        <f t="shared" si="1"/>
        <v>0</v>
      </c>
    </row>
    <row r="21" spans="1:34" x14ac:dyDescent="0.3">
      <c r="A21" s="7"/>
      <c r="B21" s="7"/>
      <c r="C21" s="7"/>
      <c r="D21" s="62"/>
      <c r="E21" s="7"/>
      <c r="F21" s="7"/>
      <c r="G21" s="7"/>
      <c r="H21" s="7"/>
      <c r="I21" s="7"/>
      <c r="J21" s="7"/>
      <c r="K21" s="7"/>
      <c r="L21" s="41"/>
      <c r="M21" s="41"/>
      <c r="N21" s="7"/>
      <c r="O21" s="7"/>
      <c r="P21" s="7"/>
      <c r="Q21" s="7"/>
      <c r="R21" s="7"/>
      <c r="S21" s="43"/>
      <c r="T21" s="29"/>
      <c r="U21" s="41"/>
      <c r="V21" s="7"/>
      <c r="W21" s="7"/>
      <c r="X21" s="7"/>
      <c r="Y21" s="7"/>
      <c r="Z21" s="7"/>
      <c r="AA21" s="7"/>
      <c r="AB21" s="90" t="b">
        <f t="shared" si="0"/>
        <v>0</v>
      </c>
      <c r="AC21" s="93"/>
      <c r="AD21" s="56"/>
      <c r="AE21" s="41"/>
      <c r="AF21" s="7"/>
      <c r="AG21" s="7"/>
      <c r="AH21" s="87">
        <f t="shared" si="1"/>
        <v>0</v>
      </c>
    </row>
    <row r="22" spans="1:34" x14ac:dyDescent="0.3">
      <c r="A22" s="7"/>
      <c r="B22" s="7"/>
      <c r="C22" s="7"/>
      <c r="D22" s="62"/>
      <c r="E22" s="7"/>
      <c r="F22" s="7"/>
      <c r="G22" s="7"/>
      <c r="H22" s="7"/>
      <c r="I22" s="7"/>
      <c r="J22" s="7"/>
      <c r="K22" s="7"/>
      <c r="L22" s="41"/>
      <c r="M22" s="41"/>
      <c r="N22" s="7"/>
      <c r="O22" s="7"/>
      <c r="P22" s="7"/>
      <c r="Q22" s="7"/>
      <c r="R22" s="7"/>
      <c r="S22" s="43"/>
      <c r="T22" s="29"/>
      <c r="U22" s="41"/>
      <c r="V22" s="7"/>
      <c r="W22" s="7"/>
      <c r="X22" s="7"/>
      <c r="Y22" s="7"/>
      <c r="Z22" s="7"/>
      <c r="AA22" s="7"/>
      <c r="AB22" s="90" t="b">
        <f t="shared" si="0"/>
        <v>0</v>
      </c>
      <c r="AC22" s="93"/>
      <c r="AD22" s="56"/>
      <c r="AE22" s="41"/>
      <c r="AF22" s="7"/>
      <c r="AG22" s="7"/>
      <c r="AH22" s="87">
        <f t="shared" si="1"/>
        <v>0</v>
      </c>
    </row>
    <row r="23" spans="1:34" x14ac:dyDescent="0.3">
      <c r="A23" s="7"/>
      <c r="B23" s="7"/>
      <c r="C23" s="7"/>
      <c r="D23" s="62"/>
      <c r="E23" s="7"/>
      <c r="F23" s="7"/>
      <c r="G23" s="7"/>
      <c r="H23" s="7"/>
      <c r="I23" s="7"/>
      <c r="J23" s="7"/>
      <c r="K23" s="7"/>
      <c r="L23" s="41"/>
      <c r="M23" s="41"/>
      <c r="N23" s="7"/>
      <c r="O23" s="7"/>
      <c r="P23" s="7"/>
      <c r="Q23" s="7"/>
      <c r="R23" s="7"/>
      <c r="S23" s="43"/>
      <c r="T23" s="29"/>
      <c r="U23" s="41"/>
      <c r="V23" s="7"/>
      <c r="W23" s="7"/>
      <c r="X23" s="7"/>
      <c r="Y23" s="7"/>
      <c r="Z23" s="7"/>
      <c r="AA23" s="7"/>
      <c r="AB23" s="90" t="b">
        <f t="shared" si="0"/>
        <v>0</v>
      </c>
      <c r="AC23" s="93"/>
      <c r="AD23" s="56"/>
      <c r="AE23" s="41"/>
      <c r="AF23" s="7"/>
      <c r="AG23" s="7"/>
      <c r="AH23" s="87">
        <f t="shared" si="1"/>
        <v>0</v>
      </c>
    </row>
    <row r="24" spans="1:34" x14ac:dyDescent="0.3">
      <c r="A24" s="7"/>
      <c r="B24" s="7"/>
      <c r="C24" s="7"/>
      <c r="D24" s="63"/>
      <c r="E24" s="7"/>
      <c r="F24" s="7"/>
      <c r="G24" s="7"/>
      <c r="H24" s="7"/>
      <c r="I24" s="7"/>
      <c r="J24" s="7"/>
      <c r="K24" s="7"/>
      <c r="L24" s="41"/>
      <c r="M24" s="40"/>
      <c r="N24" s="11"/>
      <c r="O24" s="11"/>
      <c r="P24" s="11"/>
      <c r="Q24" s="11"/>
      <c r="R24" s="11"/>
      <c r="S24" s="69"/>
      <c r="T24" s="42"/>
      <c r="U24" s="41"/>
      <c r="V24" s="11"/>
      <c r="W24" s="11"/>
      <c r="X24" s="11"/>
      <c r="Y24" s="11"/>
      <c r="Z24" s="11"/>
      <c r="AA24" s="11"/>
      <c r="AB24" s="90" t="b">
        <f t="shared" si="0"/>
        <v>0</v>
      </c>
      <c r="AC24" s="94"/>
      <c r="AD24" s="56"/>
      <c r="AE24" s="41"/>
      <c r="AF24" s="7"/>
      <c r="AG24" s="7"/>
      <c r="AH24" s="87">
        <f t="shared" si="1"/>
        <v>0</v>
      </c>
    </row>
    <row r="25" spans="1:34" x14ac:dyDescent="0.3">
      <c r="A25" s="7"/>
      <c r="B25" s="7"/>
      <c r="C25" s="7"/>
      <c r="D25" s="63"/>
      <c r="E25" s="7"/>
      <c r="F25" s="7"/>
      <c r="G25" s="7"/>
      <c r="H25" s="7"/>
      <c r="I25" s="7"/>
      <c r="J25" s="7"/>
      <c r="K25" s="7"/>
      <c r="L25" s="41"/>
      <c r="M25" s="40"/>
      <c r="N25" s="11"/>
      <c r="O25" s="11"/>
      <c r="P25" s="11"/>
      <c r="Q25" s="11"/>
      <c r="R25" s="11"/>
      <c r="S25" s="69"/>
      <c r="T25" s="42"/>
      <c r="U25" s="41"/>
      <c r="V25" s="11"/>
      <c r="W25" s="11"/>
      <c r="X25" s="11"/>
      <c r="Y25" s="11"/>
      <c r="Z25" s="11"/>
      <c r="AA25" s="11"/>
      <c r="AB25" s="90" t="b">
        <f t="shared" si="0"/>
        <v>0</v>
      </c>
      <c r="AC25" s="94"/>
      <c r="AD25" s="56"/>
      <c r="AE25" s="41"/>
      <c r="AF25" s="7"/>
      <c r="AG25" s="7"/>
      <c r="AH25" s="87">
        <f t="shared" si="1"/>
        <v>0</v>
      </c>
    </row>
    <row r="26" spans="1:34" x14ac:dyDescent="0.3">
      <c r="A26" s="7"/>
      <c r="B26" s="7"/>
      <c r="C26" s="7"/>
      <c r="D26" s="63"/>
      <c r="E26" s="7"/>
      <c r="F26" s="7"/>
      <c r="G26" s="7"/>
      <c r="H26" s="7"/>
      <c r="I26" s="7"/>
      <c r="J26" s="7"/>
      <c r="K26" s="7"/>
      <c r="L26" s="41"/>
      <c r="M26" s="40"/>
      <c r="N26" s="11"/>
      <c r="O26" s="11"/>
      <c r="P26" s="11"/>
      <c r="Q26" s="11"/>
      <c r="R26" s="11"/>
      <c r="S26" s="69"/>
      <c r="T26" s="42"/>
      <c r="U26" s="41"/>
      <c r="V26" s="11"/>
      <c r="W26" s="11"/>
      <c r="X26" s="11"/>
      <c r="Y26" s="11"/>
      <c r="Z26" s="11"/>
      <c r="AA26" s="11"/>
      <c r="AB26" s="90" t="b">
        <f t="shared" si="0"/>
        <v>0</v>
      </c>
      <c r="AC26" s="94"/>
      <c r="AD26" s="56"/>
      <c r="AE26" s="41"/>
      <c r="AF26" s="7"/>
      <c r="AG26" s="7"/>
      <c r="AH26" s="87">
        <f t="shared" si="1"/>
        <v>0</v>
      </c>
    </row>
    <row r="27" spans="1:34" x14ac:dyDescent="0.3">
      <c r="A27" s="7"/>
      <c r="B27" s="7"/>
      <c r="C27" s="7"/>
      <c r="D27" s="63"/>
      <c r="E27" s="7"/>
      <c r="F27" s="7"/>
      <c r="G27" s="7"/>
      <c r="H27" s="7"/>
      <c r="I27" s="7"/>
      <c r="J27" s="7"/>
      <c r="K27" s="7"/>
      <c r="L27" s="41"/>
      <c r="M27" s="40"/>
      <c r="N27" s="11"/>
      <c r="O27" s="11"/>
      <c r="P27" s="11"/>
      <c r="Q27" s="11"/>
      <c r="R27" s="11"/>
      <c r="S27" s="69"/>
      <c r="T27" s="42"/>
      <c r="U27" s="41"/>
      <c r="V27" s="11"/>
      <c r="W27" s="11"/>
      <c r="X27" s="11"/>
      <c r="Y27" s="11"/>
      <c r="Z27" s="11"/>
      <c r="AA27" s="11"/>
      <c r="AB27" s="90" t="b">
        <f t="shared" si="0"/>
        <v>0</v>
      </c>
      <c r="AC27" s="94"/>
      <c r="AD27" s="56"/>
      <c r="AE27" s="41"/>
      <c r="AF27" s="7"/>
      <c r="AG27" s="7"/>
      <c r="AH27" s="87">
        <f t="shared" si="1"/>
        <v>0</v>
      </c>
    </row>
    <row r="28" spans="1:34" x14ac:dyDescent="0.3">
      <c r="A28" s="7"/>
      <c r="B28" s="7"/>
      <c r="C28" s="7"/>
      <c r="D28" s="63"/>
      <c r="E28" s="7"/>
      <c r="F28" s="7"/>
      <c r="G28" s="7"/>
      <c r="H28" s="7"/>
      <c r="I28" s="7"/>
      <c r="J28" s="7"/>
      <c r="K28" s="7"/>
      <c r="L28" s="41"/>
      <c r="M28" s="40"/>
      <c r="N28" s="11"/>
      <c r="O28" s="11"/>
      <c r="P28" s="11"/>
      <c r="Q28" s="11"/>
      <c r="R28" s="11"/>
      <c r="S28" s="69"/>
      <c r="T28" s="42"/>
      <c r="U28" s="41"/>
      <c r="V28" s="11"/>
      <c r="W28" s="11"/>
      <c r="X28" s="11"/>
      <c r="Y28" s="11"/>
      <c r="Z28" s="11"/>
      <c r="AA28" s="11"/>
      <c r="AB28" s="90" t="b">
        <f t="shared" si="0"/>
        <v>0</v>
      </c>
      <c r="AC28" s="94"/>
      <c r="AD28" s="56"/>
      <c r="AE28" s="41"/>
      <c r="AF28" s="7"/>
      <c r="AG28" s="7"/>
      <c r="AH28" s="87">
        <f t="shared" si="1"/>
        <v>0</v>
      </c>
    </row>
  </sheetData>
  <mergeCells count="10">
    <mergeCell ref="A1:T1"/>
    <mergeCell ref="A2:T3"/>
    <mergeCell ref="A4:T4"/>
    <mergeCell ref="U1:AB1"/>
    <mergeCell ref="U2:AB2"/>
    <mergeCell ref="AD1:AH1"/>
    <mergeCell ref="AD3:AH3"/>
    <mergeCell ref="AD4:AH4"/>
    <mergeCell ref="U3:AB3"/>
    <mergeCell ref="AC2:AC3"/>
  </mergeCells>
  <dataValidations count="1">
    <dataValidation type="list" allowBlank="1" showInputMessage="1" showErrorMessage="1" sqref="O6 B6" xr:uid="{779EB20A-F1B8-44D3-A7D7-EDC5ECA52361}">
      <formula1>"Yes,No"</formula1>
    </dataValidation>
  </dataValidations>
  <pageMargins left="0.7" right="0.7" top="0.75" bottom="0.75" header="0.3" footer="0.3"/>
  <pageSetup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4228A-432E-4EF8-9AE2-ADE644B3845F}">
  <sheetPr>
    <tabColor theme="5" tint="0.79998168889431442"/>
    <pageSetUpPr fitToPage="1"/>
  </sheetPr>
  <dimension ref="A1:P363"/>
  <sheetViews>
    <sheetView workbookViewId="0">
      <selection activeCell="B63" sqref="B63"/>
    </sheetView>
  </sheetViews>
  <sheetFormatPr defaultColWidth="8.88671875" defaultRowHeight="14.4" x14ac:dyDescent="0.3"/>
  <cols>
    <col min="1" max="1" width="6.88671875" bestFit="1" customWidth="1"/>
    <col min="2" max="2" width="13.33203125" style="76" bestFit="1" customWidth="1"/>
    <col min="3" max="3" width="18" bestFit="1" customWidth="1"/>
    <col min="5" max="5" width="12.6640625" bestFit="1" customWidth="1"/>
    <col min="6" max="6" width="16.33203125" style="75" bestFit="1" customWidth="1"/>
    <col min="7" max="7" width="14.33203125" bestFit="1" customWidth="1"/>
    <col min="8" max="8" width="45.109375" bestFit="1" customWidth="1"/>
    <col min="13" max="13" width="10.5546875" bestFit="1" customWidth="1"/>
    <col min="15" max="15" width="14.33203125" bestFit="1" customWidth="1"/>
  </cols>
  <sheetData>
    <row r="1" spans="1:16" ht="18" x14ac:dyDescent="0.35">
      <c r="A1" s="155" t="s">
        <v>127</v>
      </c>
      <c r="B1" s="156"/>
      <c r="C1" s="156"/>
      <c r="D1" s="156"/>
      <c r="E1" s="156"/>
      <c r="F1" s="156"/>
      <c r="G1" s="156"/>
      <c r="H1" s="157"/>
    </row>
    <row r="2" spans="1:16" x14ac:dyDescent="0.3">
      <c r="A2" t="s">
        <v>118</v>
      </c>
      <c r="B2" s="76" t="s">
        <v>117</v>
      </c>
      <c r="C2" t="s">
        <v>116</v>
      </c>
      <c r="E2" t="s">
        <v>115</v>
      </c>
      <c r="F2" s="82">
        <v>2.2599999999999999E-2</v>
      </c>
      <c r="G2" s="80" t="s">
        <v>114</v>
      </c>
      <c r="H2" s="80" t="s">
        <v>113</v>
      </c>
      <c r="I2" s="80"/>
      <c r="M2" s="80"/>
    </row>
    <row r="3" spans="1:16" x14ac:dyDescent="0.3">
      <c r="A3">
        <v>0</v>
      </c>
      <c r="B3" s="76">
        <v>4166.67</v>
      </c>
      <c r="C3" s="77">
        <f t="shared" ref="C3:C66" si="0">PV(Annual_Rate/12,A3,0,-B3,1)</f>
        <v>4166.67</v>
      </c>
      <c r="G3" s="80"/>
      <c r="H3" s="80" t="s">
        <v>112</v>
      </c>
      <c r="I3" s="80"/>
      <c r="M3" s="80"/>
    </row>
    <row r="4" spans="1:16" x14ac:dyDescent="0.3">
      <c r="A4">
        <v>1</v>
      </c>
      <c r="B4" s="76">
        <v>4166.67</v>
      </c>
      <c r="C4" s="77">
        <f t="shared" si="0"/>
        <v>4158.8375226656472</v>
      </c>
      <c r="G4" s="80"/>
      <c r="H4" s="80"/>
      <c r="I4" s="80"/>
      <c r="M4" s="80"/>
    </row>
    <row r="5" spans="1:16" x14ac:dyDescent="0.3">
      <c r="A5">
        <v>2</v>
      </c>
      <c r="B5" s="76">
        <v>4166.67</v>
      </c>
      <c r="C5" s="77">
        <f t="shared" si="0"/>
        <v>4151.0197687678019</v>
      </c>
      <c r="H5" s="80" t="s">
        <v>111</v>
      </c>
    </row>
    <row r="6" spans="1:16" x14ac:dyDescent="0.3">
      <c r="A6">
        <v>3</v>
      </c>
      <c r="B6" s="76">
        <v>4166.67</v>
      </c>
      <c r="C6" s="77">
        <f t="shared" si="0"/>
        <v>4143.2167106294492</v>
      </c>
      <c r="E6" t="s">
        <v>110</v>
      </c>
      <c r="F6" s="81">
        <f>SUM(B:B)</f>
        <v>250000.20000000033</v>
      </c>
    </row>
    <row r="7" spans="1:16" x14ac:dyDescent="0.3">
      <c r="A7">
        <v>4</v>
      </c>
      <c r="B7" s="76">
        <v>4166.67</v>
      </c>
      <c r="C7" s="77">
        <f t="shared" si="0"/>
        <v>4135.4283206256059</v>
      </c>
      <c r="E7" t="s">
        <v>141</v>
      </c>
      <c r="F7" s="76">
        <f>SUM(C:C)</f>
        <v>236627.33415518233</v>
      </c>
      <c r="H7" s="80" t="s">
        <v>108</v>
      </c>
    </row>
    <row r="8" spans="1:16" x14ac:dyDescent="0.3">
      <c r="A8">
        <v>5</v>
      </c>
      <c r="B8" s="76">
        <v>4166.67</v>
      </c>
      <c r="C8" s="77">
        <f t="shared" si="0"/>
        <v>4127.6545711832114</v>
      </c>
    </row>
    <row r="9" spans="1:16" x14ac:dyDescent="0.3">
      <c r="A9">
        <v>6</v>
      </c>
      <c r="B9" s="76">
        <v>4166.67</v>
      </c>
      <c r="C9" s="77">
        <f t="shared" si="0"/>
        <v>4119.8954347810404</v>
      </c>
      <c r="H9" s="80" t="s">
        <v>125</v>
      </c>
    </row>
    <row r="10" spans="1:16" x14ac:dyDescent="0.3">
      <c r="A10">
        <v>7</v>
      </c>
      <c r="B10" s="76">
        <v>4166.67</v>
      </c>
      <c r="C10" s="77">
        <f t="shared" si="0"/>
        <v>4112.1508839496028</v>
      </c>
      <c r="F10" s="86"/>
      <c r="H10" s="80" t="s">
        <v>107</v>
      </c>
    </row>
    <row r="11" spans="1:16" x14ac:dyDescent="0.3">
      <c r="A11">
        <v>8</v>
      </c>
      <c r="B11" s="76">
        <v>4166.67</v>
      </c>
      <c r="C11" s="77">
        <f t="shared" si="0"/>
        <v>4104.4208912710428</v>
      </c>
    </row>
    <row r="12" spans="1:16" x14ac:dyDescent="0.3">
      <c r="A12">
        <v>9</v>
      </c>
      <c r="B12" s="76">
        <v>4166.67</v>
      </c>
      <c r="C12" s="77">
        <f t="shared" si="0"/>
        <v>4096.7054293790452</v>
      </c>
    </row>
    <row r="13" spans="1:16" x14ac:dyDescent="0.3">
      <c r="A13">
        <v>10</v>
      </c>
      <c r="B13" s="76">
        <v>4166.67</v>
      </c>
      <c r="C13" s="77">
        <f t="shared" si="0"/>
        <v>4089.004470958741</v>
      </c>
    </row>
    <row r="14" spans="1:16" x14ac:dyDescent="0.3">
      <c r="A14">
        <v>11</v>
      </c>
      <c r="B14" s="76">
        <v>4166.67</v>
      </c>
      <c r="C14" s="77">
        <f t="shared" si="0"/>
        <v>4081.3179887466013</v>
      </c>
    </row>
    <row r="15" spans="1:16" x14ac:dyDescent="0.3">
      <c r="A15">
        <v>12</v>
      </c>
      <c r="B15" s="76">
        <v>4166.67</v>
      </c>
      <c r="C15" s="77">
        <f t="shared" si="0"/>
        <v>4073.6459555303536</v>
      </c>
    </row>
    <row r="16" spans="1:16" x14ac:dyDescent="0.3">
      <c r="A16">
        <v>13</v>
      </c>
      <c r="B16" s="76">
        <v>4166.67</v>
      </c>
      <c r="C16" s="77">
        <f t="shared" si="0"/>
        <v>4065.9883441488741</v>
      </c>
      <c r="O16" s="76"/>
      <c r="P16" s="76"/>
    </row>
    <row r="17" spans="1:16" x14ac:dyDescent="0.3">
      <c r="A17">
        <v>14</v>
      </c>
      <c r="B17" s="76">
        <v>4166.67</v>
      </c>
      <c r="C17" s="77">
        <f t="shared" si="0"/>
        <v>4058.3451274920976</v>
      </c>
      <c r="H17" s="78"/>
      <c r="M17" s="76"/>
      <c r="O17" s="76"/>
      <c r="P17" s="76"/>
    </row>
    <row r="18" spans="1:16" x14ac:dyDescent="0.3">
      <c r="A18">
        <v>15</v>
      </c>
      <c r="B18" s="76">
        <v>4166.67</v>
      </c>
      <c r="C18" s="77">
        <f t="shared" si="0"/>
        <v>4050.7162785009209</v>
      </c>
      <c r="M18" s="76"/>
      <c r="O18" s="76"/>
      <c r="P18" s="76"/>
    </row>
    <row r="19" spans="1:16" x14ac:dyDescent="0.3">
      <c r="A19">
        <v>16</v>
      </c>
      <c r="B19" s="76">
        <v>4166.67</v>
      </c>
      <c r="C19" s="77">
        <f t="shared" si="0"/>
        <v>4043.1017701671071</v>
      </c>
      <c r="M19" s="76"/>
      <c r="O19" s="76"/>
      <c r="P19" s="76"/>
    </row>
    <row r="20" spans="1:16" x14ac:dyDescent="0.3">
      <c r="A20">
        <v>17</v>
      </c>
      <c r="B20" s="76">
        <v>4166.67</v>
      </c>
      <c r="C20" s="77">
        <f t="shared" si="0"/>
        <v>4035.5015755331865</v>
      </c>
    </row>
    <row r="21" spans="1:16" x14ac:dyDescent="0.3">
      <c r="A21">
        <v>18</v>
      </c>
      <c r="B21" s="76">
        <v>4166.67</v>
      </c>
      <c r="C21" s="77">
        <f t="shared" si="0"/>
        <v>4027.9156676923667</v>
      </c>
      <c r="O21" s="76"/>
      <c r="P21" s="76"/>
    </row>
    <row r="22" spans="1:16" x14ac:dyDescent="0.3">
      <c r="A22">
        <v>19</v>
      </c>
      <c r="B22" s="76">
        <v>4166.67</v>
      </c>
      <c r="C22" s="77">
        <f t="shared" si="0"/>
        <v>4020.344019788432</v>
      </c>
      <c r="O22" s="76"/>
      <c r="P22" s="76"/>
    </row>
    <row r="23" spans="1:16" x14ac:dyDescent="0.3">
      <c r="A23">
        <v>20</v>
      </c>
      <c r="B23" s="76">
        <v>4166.67</v>
      </c>
      <c r="C23" s="77">
        <f t="shared" si="0"/>
        <v>4012.7866050156535</v>
      </c>
      <c r="M23" s="76"/>
      <c r="O23" s="76"/>
      <c r="P23" s="76"/>
    </row>
    <row r="24" spans="1:16" x14ac:dyDescent="0.3">
      <c r="A24">
        <v>21</v>
      </c>
      <c r="B24" s="76">
        <v>4166.67</v>
      </c>
      <c r="C24" s="77">
        <f t="shared" si="0"/>
        <v>4005.2433966186886</v>
      </c>
      <c r="M24" s="76"/>
      <c r="O24" s="76"/>
      <c r="P24" s="76"/>
    </row>
    <row r="25" spans="1:16" x14ac:dyDescent="0.3">
      <c r="A25">
        <v>22</v>
      </c>
      <c r="B25" s="76">
        <v>4166.67</v>
      </c>
      <c r="C25" s="77">
        <f t="shared" si="0"/>
        <v>3997.7143678924908</v>
      </c>
      <c r="M25" s="76"/>
      <c r="O25" s="76"/>
      <c r="P25" s="76"/>
    </row>
    <row r="26" spans="1:16" x14ac:dyDescent="0.3">
      <c r="A26">
        <v>23</v>
      </c>
      <c r="B26" s="76">
        <v>4166.67</v>
      </c>
      <c r="C26" s="77">
        <f t="shared" si="0"/>
        <v>3990.1994921822147</v>
      </c>
      <c r="M26" s="76"/>
    </row>
    <row r="27" spans="1:16" x14ac:dyDescent="0.3">
      <c r="A27">
        <v>24</v>
      </c>
      <c r="B27" s="76">
        <v>4166.67</v>
      </c>
      <c r="C27" s="77">
        <f t="shared" si="0"/>
        <v>3982.6987428831194</v>
      </c>
    </row>
    <row r="28" spans="1:16" x14ac:dyDescent="0.3">
      <c r="A28">
        <v>25</v>
      </c>
      <c r="B28" s="76">
        <v>4166.67</v>
      </c>
      <c r="C28" s="77">
        <f t="shared" si="0"/>
        <v>3975.2120934404734</v>
      </c>
    </row>
    <row r="29" spans="1:16" x14ac:dyDescent="0.3">
      <c r="A29">
        <v>26</v>
      </c>
      <c r="B29" s="76">
        <v>4166.67</v>
      </c>
      <c r="C29" s="77">
        <f t="shared" si="0"/>
        <v>3967.7395173494665</v>
      </c>
    </row>
    <row r="30" spans="1:16" x14ac:dyDescent="0.3">
      <c r="A30">
        <v>27</v>
      </c>
      <c r="B30" s="76">
        <v>4166.67</v>
      </c>
      <c r="C30" s="77">
        <f t="shared" si="0"/>
        <v>3960.280988155107</v>
      </c>
    </row>
    <row r="31" spans="1:16" x14ac:dyDescent="0.3">
      <c r="A31">
        <v>28</v>
      </c>
      <c r="B31" s="76">
        <v>4166.67</v>
      </c>
      <c r="C31" s="77">
        <f t="shared" si="0"/>
        <v>3952.8364794521399</v>
      </c>
    </row>
    <row r="32" spans="1:16" x14ac:dyDescent="0.3">
      <c r="A32">
        <v>29</v>
      </c>
      <c r="B32" s="76">
        <v>4166.67</v>
      </c>
      <c r="C32" s="77">
        <f t="shared" si="0"/>
        <v>3945.4059648849411</v>
      </c>
    </row>
    <row r="33" spans="1:5" x14ac:dyDescent="0.3">
      <c r="A33">
        <v>30</v>
      </c>
      <c r="B33" s="76">
        <v>4166.67</v>
      </c>
      <c r="C33" s="77">
        <f t="shared" si="0"/>
        <v>3937.9894181474306</v>
      </c>
    </row>
    <row r="34" spans="1:5" x14ac:dyDescent="0.3">
      <c r="A34">
        <v>31</v>
      </c>
      <c r="B34" s="76">
        <v>4166.67</v>
      </c>
      <c r="C34" s="77">
        <f t="shared" si="0"/>
        <v>3930.5868129829787</v>
      </c>
    </row>
    <row r="35" spans="1:5" x14ac:dyDescent="0.3">
      <c r="A35">
        <v>32</v>
      </c>
      <c r="B35" s="76">
        <v>4166.67</v>
      </c>
      <c r="C35" s="77">
        <f t="shared" si="0"/>
        <v>3923.1981231843156</v>
      </c>
    </row>
    <row r="36" spans="1:5" x14ac:dyDescent="0.3">
      <c r="A36">
        <v>33</v>
      </c>
      <c r="B36" s="76">
        <v>4166.67</v>
      </c>
      <c r="C36" s="77">
        <f t="shared" si="0"/>
        <v>3915.8233225934318</v>
      </c>
    </row>
    <row r="37" spans="1:5" ht="15.6" x14ac:dyDescent="0.3">
      <c r="A37">
        <v>34</v>
      </c>
      <c r="B37" s="76">
        <v>4166.67</v>
      </c>
      <c r="C37" s="77">
        <f t="shared" si="0"/>
        <v>3908.4623851014912</v>
      </c>
      <c r="E37" s="102" t="s">
        <v>150</v>
      </c>
    </row>
    <row r="38" spans="1:5" ht="15.6" x14ac:dyDescent="0.3">
      <c r="A38">
        <v>35</v>
      </c>
      <c r="B38" s="76">
        <v>4166.67</v>
      </c>
      <c r="C38" s="77">
        <f t="shared" si="0"/>
        <v>3901.1152846487362</v>
      </c>
      <c r="E38" s="102" t="s">
        <v>149</v>
      </c>
    </row>
    <row r="39" spans="1:5" x14ac:dyDescent="0.3">
      <c r="A39">
        <v>36</v>
      </c>
      <c r="B39" s="76">
        <v>4166.67</v>
      </c>
      <c r="C39" s="77">
        <f t="shared" si="0"/>
        <v>3893.7819952243976</v>
      </c>
    </row>
    <row r="40" spans="1:5" x14ac:dyDescent="0.3">
      <c r="A40">
        <v>37</v>
      </c>
      <c r="B40" s="76">
        <v>4166.67</v>
      </c>
      <c r="C40" s="77">
        <f t="shared" si="0"/>
        <v>3886.4624908666001</v>
      </c>
    </row>
    <row r="41" spans="1:5" x14ac:dyDescent="0.3">
      <c r="A41">
        <v>38</v>
      </c>
      <c r="B41" s="76">
        <v>4166.67</v>
      </c>
      <c r="C41" s="77">
        <f t="shared" si="0"/>
        <v>3879.1567456622693</v>
      </c>
    </row>
    <row r="42" spans="1:5" x14ac:dyDescent="0.3">
      <c r="A42">
        <v>39</v>
      </c>
      <c r="B42" s="76">
        <v>4166.67</v>
      </c>
      <c r="C42" s="77">
        <f t="shared" si="0"/>
        <v>3871.8647337470456</v>
      </c>
    </row>
    <row r="43" spans="1:5" x14ac:dyDescent="0.3">
      <c r="A43">
        <v>40</v>
      </c>
      <c r="B43" s="76">
        <v>4166.67</v>
      </c>
      <c r="C43" s="77">
        <f t="shared" si="0"/>
        <v>3864.5864293051886</v>
      </c>
    </row>
    <row r="44" spans="1:5" x14ac:dyDescent="0.3">
      <c r="A44">
        <v>41</v>
      </c>
      <c r="B44" s="76">
        <v>4166.67</v>
      </c>
      <c r="C44" s="77">
        <f t="shared" si="0"/>
        <v>3857.3218065694828</v>
      </c>
    </row>
    <row r="45" spans="1:5" x14ac:dyDescent="0.3">
      <c r="A45">
        <v>42</v>
      </c>
      <c r="B45" s="76">
        <v>4166.67</v>
      </c>
      <c r="C45" s="77">
        <f t="shared" si="0"/>
        <v>3850.0708398211536</v>
      </c>
    </row>
    <row r="46" spans="1:5" x14ac:dyDescent="0.3">
      <c r="A46">
        <v>43</v>
      </c>
      <c r="B46" s="76">
        <v>4166.67</v>
      </c>
      <c r="C46" s="77">
        <f t="shared" si="0"/>
        <v>3842.8335033897692</v>
      </c>
    </row>
    <row r="47" spans="1:5" x14ac:dyDescent="0.3">
      <c r="A47">
        <v>44</v>
      </c>
      <c r="B47" s="76">
        <v>4166.67</v>
      </c>
      <c r="C47" s="77">
        <f t="shared" si="0"/>
        <v>3835.6097716531576</v>
      </c>
    </row>
    <row r="48" spans="1:5" x14ac:dyDescent="0.3">
      <c r="A48">
        <v>45</v>
      </c>
      <c r="B48" s="76">
        <v>4166.67</v>
      </c>
      <c r="C48" s="77">
        <f t="shared" si="0"/>
        <v>3828.399619037305</v>
      </c>
    </row>
    <row r="49" spans="1:3" x14ac:dyDescent="0.3">
      <c r="A49">
        <v>46</v>
      </c>
      <c r="B49" s="76">
        <v>4166.67</v>
      </c>
      <c r="C49" s="77">
        <f t="shared" si="0"/>
        <v>3821.203020016274</v>
      </c>
    </row>
    <row r="50" spans="1:3" x14ac:dyDescent="0.3">
      <c r="A50">
        <v>47</v>
      </c>
      <c r="B50" s="76">
        <v>4166.67</v>
      </c>
      <c r="C50" s="77">
        <f t="shared" si="0"/>
        <v>3814.0199491121134</v>
      </c>
    </row>
    <row r="51" spans="1:3" x14ac:dyDescent="0.3">
      <c r="A51">
        <v>48</v>
      </c>
      <c r="B51" s="76">
        <v>4166.67</v>
      </c>
      <c r="C51" s="77">
        <f t="shared" si="0"/>
        <v>3806.8503808947617</v>
      </c>
    </row>
    <row r="52" spans="1:3" x14ac:dyDescent="0.3">
      <c r="A52">
        <v>49</v>
      </c>
      <c r="B52" s="76">
        <v>4166.67</v>
      </c>
      <c r="C52" s="77">
        <f t="shared" si="0"/>
        <v>3799.6942899819628</v>
      </c>
    </row>
    <row r="53" spans="1:3" x14ac:dyDescent="0.3">
      <c r="A53">
        <v>50</v>
      </c>
      <c r="B53" s="76">
        <v>4166.67</v>
      </c>
      <c r="C53" s="77">
        <f t="shared" si="0"/>
        <v>3792.5516510391735</v>
      </c>
    </row>
    <row r="54" spans="1:3" x14ac:dyDescent="0.3">
      <c r="A54">
        <v>51</v>
      </c>
      <c r="B54" s="76">
        <v>4166.67</v>
      </c>
      <c r="C54" s="77">
        <f t="shared" si="0"/>
        <v>3785.422438779472</v>
      </c>
    </row>
    <row r="55" spans="1:3" x14ac:dyDescent="0.3">
      <c r="A55">
        <v>52</v>
      </c>
      <c r="B55" s="76">
        <v>4166.67</v>
      </c>
      <c r="C55" s="77">
        <f t="shared" si="0"/>
        <v>3778.3066279634759</v>
      </c>
    </row>
    <row r="56" spans="1:3" x14ac:dyDescent="0.3">
      <c r="A56">
        <v>53</v>
      </c>
      <c r="B56" s="76">
        <v>4166.67</v>
      </c>
      <c r="C56" s="77">
        <f t="shared" si="0"/>
        <v>3771.2041933992405</v>
      </c>
    </row>
    <row r="57" spans="1:3" x14ac:dyDescent="0.3">
      <c r="A57">
        <v>54</v>
      </c>
      <c r="B57" s="76">
        <v>4166.67</v>
      </c>
      <c r="C57" s="77">
        <f t="shared" si="0"/>
        <v>3764.1151099421827</v>
      </c>
    </row>
    <row r="58" spans="1:3" x14ac:dyDescent="0.3">
      <c r="A58">
        <v>55</v>
      </c>
      <c r="B58" s="76">
        <v>4166.67</v>
      </c>
      <c r="C58" s="77">
        <f t="shared" si="0"/>
        <v>3757.0393524949836</v>
      </c>
    </row>
    <row r="59" spans="1:3" x14ac:dyDescent="0.3">
      <c r="A59">
        <v>56</v>
      </c>
      <c r="B59" s="76">
        <v>4166.67</v>
      </c>
      <c r="C59" s="77">
        <f t="shared" si="0"/>
        <v>3749.9768960075039</v>
      </c>
    </row>
    <row r="60" spans="1:3" x14ac:dyDescent="0.3">
      <c r="A60">
        <v>57</v>
      </c>
      <c r="B60" s="76">
        <v>4166.67</v>
      </c>
      <c r="C60" s="77">
        <f t="shared" si="0"/>
        <v>3742.9277154766892</v>
      </c>
    </row>
    <row r="61" spans="1:3" x14ac:dyDescent="0.3">
      <c r="A61">
        <v>58</v>
      </c>
      <c r="B61" s="76">
        <v>4166.67</v>
      </c>
      <c r="C61" s="77">
        <f t="shared" si="0"/>
        <v>3735.8917859464918</v>
      </c>
    </row>
    <row r="62" spans="1:3" x14ac:dyDescent="0.3">
      <c r="A62">
        <v>59</v>
      </c>
      <c r="B62" s="76">
        <v>4166.67</v>
      </c>
      <c r="C62" s="77">
        <f t="shared" si="0"/>
        <v>3728.8690825077683</v>
      </c>
    </row>
    <row r="63" spans="1:3" x14ac:dyDescent="0.3">
      <c r="A63">
        <v>60</v>
      </c>
      <c r="C63" s="77">
        <f t="shared" si="0"/>
        <v>0</v>
      </c>
    </row>
    <row r="64" spans="1:3" x14ac:dyDescent="0.3">
      <c r="A64">
        <v>61</v>
      </c>
      <c r="C64" s="77">
        <f t="shared" si="0"/>
        <v>0</v>
      </c>
    </row>
    <row r="65" spans="1:3" x14ac:dyDescent="0.3">
      <c r="A65">
        <v>62</v>
      </c>
      <c r="C65" s="77">
        <f t="shared" si="0"/>
        <v>0</v>
      </c>
    </row>
    <row r="66" spans="1:3" x14ac:dyDescent="0.3">
      <c r="A66">
        <v>63</v>
      </c>
      <c r="C66" s="77">
        <f t="shared" si="0"/>
        <v>0</v>
      </c>
    </row>
    <row r="67" spans="1:3" x14ac:dyDescent="0.3">
      <c r="A67">
        <v>64</v>
      </c>
      <c r="C67" s="77">
        <f t="shared" ref="C67:C130" si="1">PV(Annual_Rate/12,A67,0,-B67,1)</f>
        <v>0</v>
      </c>
    </row>
    <row r="68" spans="1:3" x14ac:dyDescent="0.3">
      <c r="A68">
        <v>65</v>
      </c>
      <c r="C68" s="77">
        <f t="shared" si="1"/>
        <v>0</v>
      </c>
    </row>
    <row r="69" spans="1:3" x14ac:dyDescent="0.3">
      <c r="A69">
        <v>66</v>
      </c>
      <c r="C69" s="77">
        <f t="shared" si="1"/>
        <v>0</v>
      </c>
    </row>
    <row r="70" spans="1:3" x14ac:dyDescent="0.3">
      <c r="A70">
        <v>67</v>
      </c>
      <c r="C70" s="77">
        <f t="shared" si="1"/>
        <v>0</v>
      </c>
    </row>
    <row r="71" spans="1:3" x14ac:dyDescent="0.3">
      <c r="A71">
        <v>68</v>
      </c>
      <c r="C71" s="77">
        <f t="shared" si="1"/>
        <v>0</v>
      </c>
    </row>
    <row r="72" spans="1:3" x14ac:dyDescent="0.3">
      <c r="A72">
        <v>69</v>
      </c>
      <c r="C72" s="77">
        <f t="shared" si="1"/>
        <v>0</v>
      </c>
    </row>
    <row r="73" spans="1:3" x14ac:dyDescent="0.3">
      <c r="A73">
        <v>70</v>
      </c>
      <c r="C73" s="77">
        <f t="shared" si="1"/>
        <v>0</v>
      </c>
    </row>
    <row r="74" spans="1:3" x14ac:dyDescent="0.3">
      <c r="A74">
        <v>71</v>
      </c>
      <c r="C74" s="77">
        <f t="shared" si="1"/>
        <v>0</v>
      </c>
    </row>
    <row r="75" spans="1:3" x14ac:dyDescent="0.3">
      <c r="A75">
        <v>72</v>
      </c>
      <c r="C75" s="77">
        <f t="shared" si="1"/>
        <v>0</v>
      </c>
    </row>
    <row r="76" spans="1:3" x14ac:dyDescent="0.3">
      <c r="A76">
        <v>73</v>
      </c>
      <c r="C76" s="77">
        <f t="shared" si="1"/>
        <v>0</v>
      </c>
    </row>
    <row r="77" spans="1:3" x14ac:dyDescent="0.3">
      <c r="A77">
        <v>74</v>
      </c>
      <c r="C77" s="77">
        <f t="shared" si="1"/>
        <v>0</v>
      </c>
    </row>
    <row r="78" spans="1:3" x14ac:dyDescent="0.3">
      <c r="A78">
        <v>75</v>
      </c>
      <c r="C78" s="77">
        <f t="shared" si="1"/>
        <v>0</v>
      </c>
    </row>
    <row r="79" spans="1:3" x14ac:dyDescent="0.3">
      <c r="A79">
        <v>76</v>
      </c>
      <c r="C79" s="77">
        <f t="shared" si="1"/>
        <v>0</v>
      </c>
    </row>
    <row r="80" spans="1:3" x14ac:dyDescent="0.3">
      <c r="A80">
        <v>77</v>
      </c>
      <c r="C80" s="77">
        <f t="shared" si="1"/>
        <v>0</v>
      </c>
    </row>
    <row r="81" spans="1:3" x14ac:dyDescent="0.3">
      <c r="A81">
        <v>78</v>
      </c>
      <c r="C81" s="77">
        <f t="shared" si="1"/>
        <v>0</v>
      </c>
    </row>
    <row r="82" spans="1:3" x14ac:dyDescent="0.3">
      <c r="A82">
        <v>79</v>
      </c>
      <c r="C82" s="77">
        <f t="shared" si="1"/>
        <v>0</v>
      </c>
    </row>
    <row r="83" spans="1:3" x14ac:dyDescent="0.3">
      <c r="A83">
        <v>80</v>
      </c>
      <c r="C83" s="77">
        <f t="shared" si="1"/>
        <v>0</v>
      </c>
    </row>
    <row r="84" spans="1:3" x14ac:dyDescent="0.3">
      <c r="A84">
        <v>81</v>
      </c>
      <c r="C84" s="77">
        <f t="shared" si="1"/>
        <v>0</v>
      </c>
    </row>
    <row r="85" spans="1:3" x14ac:dyDescent="0.3">
      <c r="A85">
        <v>82</v>
      </c>
      <c r="C85" s="77">
        <f t="shared" si="1"/>
        <v>0</v>
      </c>
    </row>
    <row r="86" spans="1:3" x14ac:dyDescent="0.3">
      <c r="A86">
        <v>83</v>
      </c>
      <c r="C86" s="77">
        <f t="shared" si="1"/>
        <v>0</v>
      </c>
    </row>
    <row r="87" spans="1:3" x14ac:dyDescent="0.3">
      <c r="A87">
        <v>84</v>
      </c>
      <c r="C87" s="77">
        <f t="shared" si="1"/>
        <v>0</v>
      </c>
    </row>
    <row r="88" spans="1:3" x14ac:dyDescent="0.3">
      <c r="A88">
        <v>85</v>
      </c>
      <c r="C88" s="77">
        <f t="shared" si="1"/>
        <v>0</v>
      </c>
    </row>
    <row r="89" spans="1:3" x14ac:dyDescent="0.3">
      <c r="A89">
        <v>86</v>
      </c>
      <c r="C89" s="77">
        <f t="shared" si="1"/>
        <v>0</v>
      </c>
    </row>
    <row r="90" spans="1:3" x14ac:dyDescent="0.3">
      <c r="A90">
        <v>87</v>
      </c>
      <c r="C90" s="77">
        <f t="shared" si="1"/>
        <v>0</v>
      </c>
    </row>
    <row r="91" spans="1:3" x14ac:dyDescent="0.3">
      <c r="A91">
        <v>88</v>
      </c>
      <c r="C91" s="77">
        <f t="shared" si="1"/>
        <v>0</v>
      </c>
    </row>
    <row r="92" spans="1:3" x14ac:dyDescent="0.3">
      <c r="A92">
        <v>89</v>
      </c>
      <c r="C92" s="77">
        <f t="shared" si="1"/>
        <v>0</v>
      </c>
    </row>
    <row r="93" spans="1:3" x14ac:dyDescent="0.3">
      <c r="A93">
        <v>90</v>
      </c>
      <c r="C93" s="77">
        <f t="shared" si="1"/>
        <v>0</v>
      </c>
    </row>
    <row r="94" spans="1:3" x14ac:dyDescent="0.3">
      <c r="A94">
        <v>91</v>
      </c>
      <c r="C94" s="77">
        <f t="shared" si="1"/>
        <v>0</v>
      </c>
    </row>
    <row r="95" spans="1:3" x14ac:dyDescent="0.3">
      <c r="A95">
        <v>92</v>
      </c>
      <c r="C95" s="77">
        <f t="shared" si="1"/>
        <v>0</v>
      </c>
    </row>
    <row r="96" spans="1:3" x14ac:dyDescent="0.3">
      <c r="A96">
        <v>93</v>
      </c>
      <c r="C96" s="77">
        <f t="shared" si="1"/>
        <v>0</v>
      </c>
    </row>
    <row r="97" spans="1:3" x14ac:dyDescent="0.3">
      <c r="A97">
        <v>94</v>
      </c>
      <c r="C97" s="77">
        <f t="shared" si="1"/>
        <v>0</v>
      </c>
    </row>
    <row r="98" spans="1:3" x14ac:dyDescent="0.3">
      <c r="A98">
        <v>95</v>
      </c>
      <c r="C98" s="77">
        <f t="shared" si="1"/>
        <v>0</v>
      </c>
    </row>
    <row r="99" spans="1:3" x14ac:dyDescent="0.3">
      <c r="A99">
        <v>96</v>
      </c>
      <c r="C99" s="77">
        <f t="shared" si="1"/>
        <v>0</v>
      </c>
    </row>
    <row r="100" spans="1:3" x14ac:dyDescent="0.3">
      <c r="A100">
        <v>97</v>
      </c>
      <c r="C100" s="77">
        <f t="shared" si="1"/>
        <v>0</v>
      </c>
    </row>
    <row r="101" spans="1:3" x14ac:dyDescent="0.3">
      <c r="A101">
        <v>98</v>
      </c>
      <c r="C101" s="77">
        <f t="shared" si="1"/>
        <v>0</v>
      </c>
    </row>
    <row r="102" spans="1:3" x14ac:dyDescent="0.3">
      <c r="A102">
        <v>99</v>
      </c>
      <c r="C102" s="77">
        <f t="shared" si="1"/>
        <v>0</v>
      </c>
    </row>
    <row r="103" spans="1:3" x14ac:dyDescent="0.3">
      <c r="A103">
        <v>100</v>
      </c>
      <c r="C103" s="77">
        <f t="shared" si="1"/>
        <v>0</v>
      </c>
    </row>
    <row r="104" spans="1:3" x14ac:dyDescent="0.3">
      <c r="A104">
        <v>101</v>
      </c>
      <c r="C104" s="77">
        <f t="shared" si="1"/>
        <v>0</v>
      </c>
    </row>
    <row r="105" spans="1:3" x14ac:dyDescent="0.3">
      <c r="A105">
        <v>102</v>
      </c>
      <c r="C105" s="77">
        <f t="shared" si="1"/>
        <v>0</v>
      </c>
    </row>
    <row r="106" spans="1:3" x14ac:dyDescent="0.3">
      <c r="A106">
        <v>103</v>
      </c>
      <c r="C106" s="77">
        <f t="shared" si="1"/>
        <v>0</v>
      </c>
    </row>
    <row r="107" spans="1:3" x14ac:dyDescent="0.3">
      <c r="A107">
        <v>104</v>
      </c>
      <c r="C107" s="77">
        <f t="shared" si="1"/>
        <v>0</v>
      </c>
    </row>
    <row r="108" spans="1:3" x14ac:dyDescent="0.3">
      <c r="A108">
        <v>105</v>
      </c>
      <c r="C108" s="77">
        <f t="shared" si="1"/>
        <v>0</v>
      </c>
    </row>
    <row r="109" spans="1:3" x14ac:dyDescent="0.3">
      <c r="A109">
        <v>106</v>
      </c>
      <c r="C109" s="77">
        <f t="shared" si="1"/>
        <v>0</v>
      </c>
    </row>
    <row r="110" spans="1:3" x14ac:dyDescent="0.3">
      <c r="A110">
        <v>107</v>
      </c>
      <c r="C110" s="77">
        <f t="shared" si="1"/>
        <v>0</v>
      </c>
    </row>
    <row r="111" spans="1:3" x14ac:dyDescent="0.3">
      <c r="A111">
        <v>108</v>
      </c>
      <c r="C111" s="77">
        <f t="shared" si="1"/>
        <v>0</v>
      </c>
    </row>
    <row r="112" spans="1:3" x14ac:dyDescent="0.3">
      <c r="A112">
        <v>109</v>
      </c>
      <c r="C112" s="77">
        <f t="shared" si="1"/>
        <v>0</v>
      </c>
    </row>
    <row r="113" spans="1:3" x14ac:dyDescent="0.3">
      <c r="A113">
        <v>110</v>
      </c>
      <c r="C113" s="77">
        <f t="shared" si="1"/>
        <v>0</v>
      </c>
    </row>
    <row r="114" spans="1:3" x14ac:dyDescent="0.3">
      <c r="A114">
        <v>111</v>
      </c>
      <c r="C114" s="77">
        <f t="shared" si="1"/>
        <v>0</v>
      </c>
    </row>
    <row r="115" spans="1:3" x14ac:dyDescent="0.3">
      <c r="A115">
        <v>112</v>
      </c>
      <c r="C115" s="77">
        <f t="shared" si="1"/>
        <v>0</v>
      </c>
    </row>
    <row r="116" spans="1:3" x14ac:dyDescent="0.3">
      <c r="A116">
        <v>113</v>
      </c>
      <c r="C116" s="77">
        <f t="shared" si="1"/>
        <v>0</v>
      </c>
    </row>
    <row r="117" spans="1:3" x14ac:dyDescent="0.3">
      <c r="A117">
        <v>114</v>
      </c>
      <c r="C117" s="77">
        <f t="shared" si="1"/>
        <v>0</v>
      </c>
    </row>
    <row r="118" spans="1:3" x14ac:dyDescent="0.3">
      <c r="A118">
        <v>115</v>
      </c>
      <c r="C118" s="77">
        <f t="shared" si="1"/>
        <v>0</v>
      </c>
    </row>
    <row r="119" spans="1:3" x14ac:dyDescent="0.3">
      <c r="A119">
        <v>116</v>
      </c>
      <c r="C119" s="77">
        <f t="shared" si="1"/>
        <v>0</v>
      </c>
    </row>
    <row r="120" spans="1:3" x14ac:dyDescent="0.3">
      <c r="A120">
        <v>117</v>
      </c>
      <c r="C120" s="77">
        <f t="shared" si="1"/>
        <v>0</v>
      </c>
    </row>
    <row r="121" spans="1:3" x14ac:dyDescent="0.3">
      <c r="A121">
        <v>118</v>
      </c>
      <c r="C121" s="77">
        <f t="shared" si="1"/>
        <v>0</v>
      </c>
    </row>
    <row r="122" spans="1:3" x14ac:dyDescent="0.3">
      <c r="A122">
        <v>119</v>
      </c>
      <c r="C122" s="77">
        <f t="shared" si="1"/>
        <v>0</v>
      </c>
    </row>
    <row r="123" spans="1:3" x14ac:dyDescent="0.3">
      <c r="A123">
        <v>120</v>
      </c>
      <c r="C123" s="77">
        <f t="shared" si="1"/>
        <v>0</v>
      </c>
    </row>
    <row r="124" spans="1:3" x14ac:dyDescent="0.3">
      <c r="A124">
        <v>121</v>
      </c>
      <c r="C124" s="77">
        <f t="shared" si="1"/>
        <v>0</v>
      </c>
    </row>
    <row r="125" spans="1:3" x14ac:dyDescent="0.3">
      <c r="A125">
        <v>122</v>
      </c>
      <c r="C125" s="77">
        <f t="shared" si="1"/>
        <v>0</v>
      </c>
    </row>
    <row r="126" spans="1:3" x14ac:dyDescent="0.3">
      <c r="A126">
        <v>123</v>
      </c>
      <c r="C126" s="77">
        <f t="shared" si="1"/>
        <v>0</v>
      </c>
    </row>
    <row r="127" spans="1:3" x14ac:dyDescent="0.3">
      <c r="A127">
        <v>124</v>
      </c>
      <c r="C127" s="77">
        <f t="shared" si="1"/>
        <v>0</v>
      </c>
    </row>
    <row r="128" spans="1:3" x14ac:dyDescent="0.3">
      <c r="A128">
        <v>125</v>
      </c>
      <c r="C128" s="77">
        <f t="shared" si="1"/>
        <v>0</v>
      </c>
    </row>
    <row r="129" spans="1:3" x14ac:dyDescent="0.3">
      <c r="A129">
        <v>126</v>
      </c>
      <c r="C129" s="77">
        <f t="shared" si="1"/>
        <v>0</v>
      </c>
    </row>
    <row r="130" spans="1:3" x14ac:dyDescent="0.3">
      <c r="A130">
        <v>127</v>
      </c>
      <c r="C130" s="77">
        <f t="shared" si="1"/>
        <v>0</v>
      </c>
    </row>
    <row r="131" spans="1:3" x14ac:dyDescent="0.3">
      <c r="A131">
        <v>128</v>
      </c>
      <c r="C131" s="77">
        <f t="shared" ref="C131:C194" si="2">PV(Annual_Rate/12,A131,0,-B131,1)</f>
        <v>0</v>
      </c>
    </row>
    <row r="132" spans="1:3" x14ac:dyDescent="0.3">
      <c r="A132">
        <v>129</v>
      </c>
      <c r="C132" s="77">
        <f t="shared" si="2"/>
        <v>0</v>
      </c>
    </row>
    <row r="133" spans="1:3" x14ac:dyDescent="0.3">
      <c r="A133">
        <v>130</v>
      </c>
      <c r="C133" s="77">
        <f t="shared" si="2"/>
        <v>0</v>
      </c>
    </row>
    <row r="134" spans="1:3" x14ac:dyDescent="0.3">
      <c r="A134">
        <v>131</v>
      </c>
      <c r="C134" s="77">
        <f t="shared" si="2"/>
        <v>0</v>
      </c>
    </row>
    <row r="135" spans="1:3" x14ac:dyDescent="0.3">
      <c r="A135">
        <v>132</v>
      </c>
      <c r="C135" s="77">
        <f t="shared" si="2"/>
        <v>0</v>
      </c>
    </row>
    <row r="136" spans="1:3" x14ac:dyDescent="0.3">
      <c r="A136">
        <v>133</v>
      </c>
      <c r="C136" s="77">
        <f t="shared" si="2"/>
        <v>0</v>
      </c>
    </row>
    <row r="137" spans="1:3" x14ac:dyDescent="0.3">
      <c r="A137">
        <v>134</v>
      </c>
      <c r="C137" s="77">
        <f t="shared" si="2"/>
        <v>0</v>
      </c>
    </row>
    <row r="138" spans="1:3" x14ac:dyDescent="0.3">
      <c r="A138">
        <v>135</v>
      </c>
      <c r="C138" s="77">
        <f t="shared" si="2"/>
        <v>0</v>
      </c>
    </row>
    <row r="139" spans="1:3" x14ac:dyDescent="0.3">
      <c r="A139">
        <v>136</v>
      </c>
      <c r="C139" s="77">
        <f t="shared" si="2"/>
        <v>0</v>
      </c>
    </row>
    <row r="140" spans="1:3" x14ac:dyDescent="0.3">
      <c r="A140">
        <v>137</v>
      </c>
      <c r="C140" s="77">
        <f t="shared" si="2"/>
        <v>0</v>
      </c>
    </row>
    <row r="141" spans="1:3" x14ac:dyDescent="0.3">
      <c r="A141">
        <v>138</v>
      </c>
      <c r="C141" s="77">
        <f t="shared" si="2"/>
        <v>0</v>
      </c>
    </row>
    <row r="142" spans="1:3" x14ac:dyDescent="0.3">
      <c r="A142">
        <v>139</v>
      </c>
      <c r="C142" s="77">
        <f t="shared" si="2"/>
        <v>0</v>
      </c>
    </row>
    <row r="143" spans="1:3" x14ac:dyDescent="0.3">
      <c r="A143">
        <v>140</v>
      </c>
      <c r="C143" s="77">
        <f t="shared" si="2"/>
        <v>0</v>
      </c>
    </row>
    <row r="144" spans="1:3" x14ac:dyDescent="0.3">
      <c r="A144">
        <v>141</v>
      </c>
      <c r="C144" s="77">
        <f t="shared" si="2"/>
        <v>0</v>
      </c>
    </row>
    <row r="145" spans="1:3" x14ac:dyDescent="0.3">
      <c r="A145">
        <v>142</v>
      </c>
      <c r="C145" s="77">
        <f t="shared" si="2"/>
        <v>0</v>
      </c>
    </row>
    <row r="146" spans="1:3" x14ac:dyDescent="0.3">
      <c r="A146">
        <v>143</v>
      </c>
      <c r="C146" s="77">
        <f t="shared" si="2"/>
        <v>0</v>
      </c>
    </row>
    <row r="147" spans="1:3" x14ac:dyDescent="0.3">
      <c r="A147">
        <v>144</v>
      </c>
      <c r="C147" s="77">
        <f t="shared" si="2"/>
        <v>0</v>
      </c>
    </row>
    <row r="148" spans="1:3" x14ac:dyDescent="0.3">
      <c r="A148">
        <v>145</v>
      </c>
      <c r="C148" s="77">
        <f t="shared" si="2"/>
        <v>0</v>
      </c>
    </row>
    <row r="149" spans="1:3" x14ac:dyDescent="0.3">
      <c r="A149">
        <v>146</v>
      </c>
      <c r="C149" s="77">
        <f t="shared" si="2"/>
        <v>0</v>
      </c>
    </row>
    <row r="150" spans="1:3" x14ac:dyDescent="0.3">
      <c r="A150">
        <v>147</v>
      </c>
      <c r="C150" s="77">
        <f t="shared" si="2"/>
        <v>0</v>
      </c>
    </row>
    <row r="151" spans="1:3" x14ac:dyDescent="0.3">
      <c r="A151">
        <v>148</v>
      </c>
      <c r="C151" s="77">
        <f t="shared" si="2"/>
        <v>0</v>
      </c>
    </row>
    <row r="152" spans="1:3" x14ac:dyDescent="0.3">
      <c r="A152">
        <v>149</v>
      </c>
      <c r="C152" s="77">
        <f t="shared" si="2"/>
        <v>0</v>
      </c>
    </row>
    <row r="153" spans="1:3" x14ac:dyDescent="0.3">
      <c r="A153">
        <v>150</v>
      </c>
      <c r="C153" s="77">
        <f t="shared" si="2"/>
        <v>0</v>
      </c>
    </row>
    <row r="154" spans="1:3" x14ac:dyDescent="0.3">
      <c r="A154">
        <v>151</v>
      </c>
      <c r="C154" s="77">
        <f t="shared" si="2"/>
        <v>0</v>
      </c>
    </row>
    <row r="155" spans="1:3" x14ac:dyDescent="0.3">
      <c r="A155">
        <v>152</v>
      </c>
      <c r="C155" s="77">
        <f t="shared" si="2"/>
        <v>0</v>
      </c>
    </row>
    <row r="156" spans="1:3" x14ac:dyDescent="0.3">
      <c r="A156">
        <v>153</v>
      </c>
      <c r="C156" s="77">
        <f t="shared" si="2"/>
        <v>0</v>
      </c>
    </row>
    <row r="157" spans="1:3" x14ac:dyDescent="0.3">
      <c r="A157">
        <v>154</v>
      </c>
      <c r="C157" s="77">
        <f t="shared" si="2"/>
        <v>0</v>
      </c>
    </row>
    <row r="158" spans="1:3" x14ac:dyDescent="0.3">
      <c r="A158">
        <v>155</v>
      </c>
      <c r="C158" s="77">
        <f t="shared" si="2"/>
        <v>0</v>
      </c>
    </row>
    <row r="159" spans="1:3" x14ac:dyDescent="0.3">
      <c r="A159">
        <v>156</v>
      </c>
      <c r="C159" s="77">
        <f t="shared" si="2"/>
        <v>0</v>
      </c>
    </row>
    <row r="160" spans="1:3" x14ac:dyDescent="0.3">
      <c r="A160">
        <v>157</v>
      </c>
      <c r="C160" s="77">
        <f t="shared" si="2"/>
        <v>0</v>
      </c>
    </row>
    <row r="161" spans="1:3" x14ac:dyDescent="0.3">
      <c r="A161">
        <v>158</v>
      </c>
      <c r="C161" s="77">
        <f t="shared" si="2"/>
        <v>0</v>
      </c>
    </row>
    <row r="162" spans="1:3" x14ac:dyDescent="0.3">
      <c r="A162">
        <v>159</v>
      </c>
      <c r="C162" s="77">
        <f t="shared" si="2"/>
        <v>0</v>
      </c>
    </row>
    <row r="163" spans="1:3" x14ac:dyDescent="0.3">
      <c r="A163">
        <v>160</v>
      </c>
      <c r="C163" s="77">
        <f t="shared" si="2"/>
        <v>0</v>
      </c>
    </row>
    <row r="164" spans="1:3" x14ac:dyDescent="0.3">
      <c r="A164">
        <v>161</v>
      </c>
      <c r="C164" s="77">
        <f t="shared" si="2"/>
        <v>0</v>
      </c>
    </row>
    <row r="165" spans="1:3" x14ac:dyDescent="0.3">
      <c r="A165">
        <v>162</v>
      </c>
      <c r="C165" s="77">
        <f t="shared" si="2"/>
        <v>0</v>
      </c>
    </row>
    <row r="166" spans="1:3" x14ac:dyDescent="0.3">
      <c r="A166">
        <v>163</v>
      </c>
      <c r="C166" s="77">
        <f t="shared" si="2"/>
        <v>0</v>
      </c>
    </row>
    <row r="167" spans="1:3" x14ac:dyDescent="0.3">
      <c r="A167">
        <v>164</v>
      </c>
      <c r="C167" s="77">
        <f t="shared" si="2"/>
        <v>0</v>
      </c>
    </row>
    <row r="168" spans="1:3" x14ac:dyDescent="0.3">
      <c r="A168">
        <v>165</v>
      </c>
      <c r="C168" s="77">
        <f t="shared" si="2"/>
        <v>0</v>
      </c>
    </row>
    <row r="169" spans="1:3" x14ac:dyDescent="0.3">
      <c r="A169">
        <v>166</v>
      </c>
      <c r="C169" s="77">
        <f t="shared" si="2"/>
        <v>0</v>
      </c>
    </row>
    <row r="170" spans="1:3" x14ac:dyDescent="0.3">
      <c r="A170">
        <v>167</v>
      </c>
      <c r="C170" s="77">
        <f t="shared" si="2"/>
        <v>0</v>
      </c>
    </row>
    <row r="171" spans="1:3" x14ac:dyDescent="0.3">
      <c r="A171">
        <v>168</v>
      </c>
      <c r="C171" s="77">
        <f t="shared" si="2"/>
        <v>0</v>
      </c>
    </row>
    <row r="172" spans="1:3" x14ac:dyDescent="0.3">
      <c r="A172">
        <v>169</v>
      </c>
      <c r="C172" s="77">
        <f t="shared" si="2"/>
        <v>0</v>
      </c>
    </row>
    <row r="173" spans="1:3" x14ac:dyDescent="0.3">
      <c r="A173">
        <v>170</v>
      </c>
      <c r="C173" s="77">
        <f t="shared" si="2"/>
        <v>0</v>
      </c>
    </row>
    <row r="174" spans="1:3" x14ac:dyDescent="0.3">
      <c r="A174">
        <v>171</v>
      </c>
      <c r="C174" s="77">
        <f t="shared" si="2"/>
        <v>0</v>
      </c>
    </row>
    <row r="175" spans="1:3" x14ac:dyDescent="0.3">
      <c r="A175">
        <v>172</v>
      </c>
      <c r="C175" s="77">
        <f t="shared" si="2"/>
        <v>0</v>
      </c>
    </row>
    <row r="176" spans="1:3" x14ac:dyDescent="0.3">
      <c r="A176">
        <v>173</v>
      </c>
      <c r="C176" s="77">
        <f t="shared" si="2"/>
        <v>0</v>
      </c>
    </row>
    <row r="177" spans="1:3" x14ac:dyDescent="0.3">
      <c r="A177">
        <v>174</v>
      </c>
      <c r="C177" s="77">
        <f t="shared" si="2"/>
        <v>0</v>
      </c>
    </row>
    <row r="178" spans="1:3" x14ac:dyDescent="0.3">
      <c r="A178">
        <v>175</v>
      </c>
      <c r="C178" s="77">
        <f t="shared" si="2"/>
        <v>0</v>
      </c>
    </row>
    <row r="179" spans="1:3" x14ac:dyDescent="0.3">
      <c r="A179">
        <v>176</v>
      </c>
      <c r="C179" s="77">
        <f t="shared" si="2"/>
        <v>0</v>
      </c>
    </row>
    <row r="180" spans="1:3" x14ac:dyDescent="0.3">
      <c r="A180">
        <v>177</v>
      </c>
      <c r="C180" s="77">
        <f t="shared" si="2"/>
        <v>0</v>
      </c>
    </row>
    <row r="181" spans="1:3" x14ac:dyDescent="0.3">
      <c r="A181">
        <v>178</v>
      </c>
      <c r="C181" s="77">
        <f t="shared" si="2"/>
        <v>0</v>
      </c>
    </row>
    <row r="182" spans="1:3" x14ac:dyDescent="0.3">
      <c r="A182">
        <v>179</v>
      </c>
      <c r="C182" s="77">
        <f t="shared" si="2"/>
        <v>0</v>
      </c>
    </row>
    <row r="183" spans="1:3" x14ac:dyDescent="0.3">
      <c r="A183">
        <v>180</v>
      </c>
      <c r="C183" s="77">
        <f t="shared" si="2"/>
        <v>0</v>
      </c>
    </row>
    <row r="184" spans="1:3" x14ac:dyDescent="0.3">
      <c r="A184">
        <v>181</v>
      </c>
      <c r="C184" s="77">
        <f t="shared" si="2"/>
        <v>0</v>
      </c>
    </row>
    <row r="185" spans="1:3" x14ac:dyDescent="0.3">
      <c r="A185">
        <v>182</v>
      </c>
      <c r="C185" s="77">
        <f t="shared" si="2"/>
        <v>0</v>
      </c>
    </row>
    <row r="186" spans="1:3" x14ac:dyDescent="0.3">
      <c r="A186">
        <v>183</v>
      </c>
      <c r="C186" s="77">
        <f t="shared" si="2"/>
        <v>0</v>
      </c>
    </row>
    <row r="187" spans="1:3" x14ac:dyDescent="0.3">
      <c r="A187">
        <v>184</v>
      </c>
      <c r="C187" s="77">
        <f t="shared" si="2"/>
        <v>0</v>
      </c>
    </row>
    <row r="188" spans="1:3" x14ac:dyDescent="0.3">
      <c r="A188">
        <v>185</v>
      </c>
      <c r="C188" s="77">
        <f t="shared" si="2"/>
        <v>0</v>
      </c>
    </row>
    <row r="189" spans="1:3" x14ac:dyDescent="0.3">
      <c r="A189">
        <v>186</v>
      </c>
      <c r="C189" s="77">
        <f t="shared" si="2"/>
        <v>0</v>
      </c>
    </row>
    <row r="190" spans="1:3" x14ac:dyDescent="0.3">
      <c r="A190">
        <v>187</v>
      </c>
      <c r="C190" s="77">
        <f t="shared" si="2"/>
        <v>0</v>
      </c>
    </row>
    <row r="191" spans="1:3" x14ac:dyDescent="0.3">
      <c r="A191">
        <v>188</v>
      </c>
      <c r="C191" s="77">
        <f t="shared" si="2"/>
        <v>0</v>
      </c>
    </row>
    <row r="192" spans="1:3" x14ac:dyDescent="0.3">
      <c r="A192">
        <v>189</v>
      </c>
      <c r="C192" s="77">
        <f t="shared" si="2"/>
        <v>0</v>
      </c>
    </row>
    <row r="193" spans="1:3" x14ac:dyDescent="0.3">
      <c r="A193">
        <v>190</v>
      </c>
      <c r="C193" s="77">
        <f t="shared" si="2"/>
        <v>0</v>
      </c>
    </row>
    <row r="194" spans="1:3" x14ac:dyDescent="0.3">
      <c r="A194">
        <v>191</v>
      </c>
      <c r="C194" s="77">
        <f t="shared" si="2"/>
        <v>0</v>
      </c>
    </row>
    <row r="195" spans="1:3" x14ac:dyDescent="0.3">
      <c r="A195">
        <v>192</v>
      </c>
      <c r="C195" s="77">
        <f t="shared" ref="C195:C258" si="3">PV(Annual_Rate/12,A195,0,-B195,1)</f>
        <v>0</v>
      </c>
    </row>
    <row r="196" spans="1:3" x14ac:dyDescent="0.3">
      <c r="A196">
        <v>193</v>
      </c>
      <c r="C196" s="77">
        <f t="shared" si="3"/>
        <v>0</v>
      </c>
    </row>
    <row r="197" spans="1:3" x14ac:dyDescent="0.3">
      <c r="A197">
        <v>194</v>
      </c>
      <c r="C197" s="77">
        <f t="shared" si="3"/>
        <v>0</v>
      </c>
    </row>
    <row r="198" spans="1:3" x14ac:dyDescent="0.3">
      <c r="A198">
        <v>195</v>
      </c>
      <c r="C198" s="77">
        <f t="shared" si="3"/>
        <v>0</v>
      </c>
    </row>
    <row r="199" spans="1:3" x14ac:dyDescent="0.3">
      <c r="A199">
        <v>196</v>
      </c>
      <c r="C199" s="77">
        <f t="shared" si="3"/>
        <v>0</v>
      </c>
    </row>
    <row r="200" spans="1:3" x14ac:dyDescent="0.3">
      <c r="A200">
        <v>197</v>
      </c>
      <c r="C200" s="77">
        <f t="shared" si="3"/>
        <v>0</v>
      </c>
    </row>
    <row r="201" spans="1:3" x14ac:dyDescent="0.3">
      <c r="A201">
        <v>198</v>
      </c>
      <c r="C201" s="77">
        <f t="shared" si="3"/>
        <v>0</v>
      </c>
    </row>
    <row r="202" spans="1:3" x14ac:dyDescent="0.3">
      <c r="A202">
        <v>199</v>
      </c>
      <c r="C202" s="77">
        <f t="shared" si="3"/>
        <v>0</v>
      </c>
    </row>
    <row r="203" spans="1:3" x14ac:dyDescent="0.3">
      <c r="A203">
        <v>200</v>
      </c>
      <c r="C203" s="77">
        <f t="shared" si="3"/>
        <v>0</v>
      </c>
    </row>
    <row r="204" spans="1:3" x14ac:dyDescent="0.3">
      <c r="A204">
        <v>201</v>
      </c>
      <c r="C204" s="77">
        <f t="shared" si="3"/>
        <v>0</v>
      </c>
    </row>
    <row r="205" spans="1:3" x14ac:dyDescent="0.3">
      <c r="A205">
        <v>202</v>
      </c>
      <c r="C205" s="77">
        <f t="shared" si="3"/>
        <v>0</v>
      </c>
    </row>
    <row r="206" spans="1:3" x14ac:dyDescent="0.3">
      <c r="A206">
        <v>203</v>
      </c>
      <c r="C206" s="77">
        <f t="shared" si="3"/>
        <v>0</v>
      </c>
    </row>
    <row r="207" spans="1:3" x14ac:dyDescent="0.3">
      <c r="A207">
        <v>204</v>
      </c>
      <c r="C207" s="77">
        <f t="shared" si="3"/>
        <v>0</v>
      </c>
    </row>
    <row r="208" spans="1:3" x14ac:dyDescent="0.3">
      <c r="A208">
        <v>205</v>
      </c>
      <c r="C208" s="77">
        <f t="shared" si="3"/>
        <v>0</v>
      </c>
    </row>
    <row r="209" spans="1:3" x14ac:dyDescent="0.3">
      <c r="A209">
        <v>206</v>
      </c>
      <c r="C209" s="77">
        <f t="shared" si="3"/>
        <v>0</v>
      </c>
    </row>
    <row r="210" spans="1:3" x14ac:dyDescent="0.3">
      <c r="A210">
        <v>207</v>
      </c>
      <c r="C210" s="77">
        <f t="shared" si="3"/>
        <v>0</v>
      </c>
    </row>
    <row r="211" spans="1:3" x14ac:dyDescent="0.3">
      <c r="A211">
        <v>208</v>
      </c>
      <c r="C211" s="77">
        <f t="shared" si="3"/>
        <v>0</v>
      </c>
    </row>
    <row r="212" spans="1:3" x14ac:dyDescent="0.3">
      <c r="A212">
        <v>209</v>
      </c>
      <c r="C212" s="77">
        <f t="shared" si="3"/>
        <v>0</v>
      </c>
    </row>
    <row r="213" spans="1:3" x14ac:dyDescent="0.3">
      <c r="A213">
        <v>210</v>
      </c>
      <c r="C213" s="77">
        <f t="shared" si="3"/>
        <v>0</v>
      </c>
    </row>
    <row r="214" spans="1:3" x14ac:dyDescent="0.3">
      <c r="A214">
        <v>211</v>
      </c>
      <c r="C214" s="77">
        <f t="shared" si="3"/>
        <v>0</v>
      </c>
    </row>
    <row r="215" spans="1:3" x14ac:dyDescent="0.3">
      <c r="A215">
        <v>212</v>
      </c>
      <c r="C215" s="77">
        <f t="shared" si="3"/>
        <v>0</v>
      </c>
    </row>
    <row r="216" spans="1:3" x14ac:dyDescent="0.3">
      <c r="A216">
        <v>213</v>
      </c>
      <c r="C216" s="77">
        <f t="shared" si="3"/>
        <v>0</v>
      </c>
    </row>
    <row r="217" spans="1:3" x14ac:dyDescent="0.3">
      <c r="A217">
        <v>214</v>
      </c>
      <c r="C217" s="77">
        <f t="shared" si="3"/>
        <v>0</v>
      </c>
    </row>
    <row r="218" spans="1:3" x14ac:dyDescent="0.3">
      <c r="A218">
        <v>215</v>
      </c>
      <c r="C218" s="77">
        <f t="shared" si="3"/>
        <v>0</v>
      </c>
    </row>
    <row r="219" spans="1:3" x14ac:dyDescent="0.3">
      <c r="A219">
        <v>216</v>
      </c>
      <c r="C219" s="77">
        <f t="shared" si="3"/>
        <v>0</v>
      </c>
    </row>
    <row r="220" spans="1:3" x14ac:dyDescent="0.3">
      <c r="A220">
        <v>217</v>
      </c>
      <c r="C220" s="77">
        <f t="shared" si="3"/>
        <v>0</v>
      </c>
    </row>
    <row r="221" spans="1:3" x14ac:dyDescent="0.3">
      <c r="A221">
        <v>218</v>
      </c>
      <c r="C221" s="77">
        <f t="shared" si="3"/>
        <v>0</v>
      </c>
    </row>
    <row r="222" spans="1:3" x14ac:dyDescent="0.3">
      <c r="A222">
        <v>219</v>
      </c>
      <c r="C222" s="77">
        <f t="shared" si="3"/>
        <v>0</v>
      </c>
    </row>
    <row r="223" spans="1:3" x14ac:dyDescent="0.3">
      <c r="A223">
        <v>220</v>
      </c>
      <c r="C223" s="77">
        <f t="shared" si="3"/>
        <v>0</v>
      </c>
    </row>
    <row r="224" spans="1:3" x14ac:dyDescent="0.3">
      <c r="A224">
        <v>221</v>
      </c>
      <c r="C224" s="77">
        <f t="shared" si="3"/>
        <v>0</v>
      </c>
    </row>
    <row r="225" spans="1:3" x14ac:dyDescent="0.3">
      <c r="A225">
        <v>222</v>
      </c>
      <c r="C225" s="77">
        <f t="shared" si="3"/>
        <v>0</v>
      </c>
    </row>
    <row r="226" spans="1:3" x14ac:dyDescent="0.3">
      <c r="A226">
        <v>223</v>
      </c>
      <c r="C226" s="77">
        <f t="shared" si="3"/>
        <v>0</v>
      </c>
    </row>
    <row r="227" spans="1:3" x14ac:dyDescent="0.3">
      <c r="A227">
        <v>224</v>
      </c>
      <c r="C227" s="77">
        <f t="shared" si="3"/>
        <v>0</v>
      </c>
    </row>
    <row r="228" spans="1:3" x14ac:dyDescent="0.3">
      <c r="A228">
        <v>225</v>
      </c>
      <c r="C228" s="77">
        <f t="shared" si="3"/>
        <v>0</v>
      </c>
    </row>
    <row r="229" spans="1:3" x14ac:dyDescent="0.3">
      <c r="A229">
        <v>226</v>
      </c>
      <c r="C229" s="77">
        <f t="shared" si="3"/>
        <v>0</v>
      </c>
    </row>
    <row r="230" spans="1:3" x14ac:dyDescent="0.3">
      <c r="A230">
        <v>227</v>
      </c>
      <c r="C230" s="77">
        <f t="shared" si="3"/>
        <v>0</v>
      </c>
    </row>
    <row r="231" spans="1:3" x14ac:dyDescent="0.3">
      <c r="A231">
        <v>228</v>
      </c>
      <c r="C231" s="77">
        <f t="shared" si="3"/>
        <v>0</v>
      </c>
    </row>
    <row r="232" spans="1:3" x14ac:dyDescent="0.3">
      <c r="A232">
        <v>229</v>
      </c>
      <c r="C232" s="77">
        <f t="shared" si="3"/>
        <v>0</v>
      </c>
    </row>
    <row r="233" spans="1:3" x14ac:dyDescent="0.3">
      <c r="A233">
        <v>230</v>
      </c>
      <c r="C233" s="77">
        <f t="shared" si="3"/>
        <v>0</v>
      </c>
    </row>
    <row r="234" spans="1:3" x14ac:dyDescent="0.3">
      <c r="A234">
        <v>231</v>
      </c>
      <c r="C234" s="77">
        <f t="shared" si="3"/>
        <v>0</v>
      </c>
    </row>
    <row r="235" spans="1:3" x14ac:dyDescent="0.3">
      <c r="A235">
        <v>232</v>
      </c>
      <c r="C235" s="77">
        <f t="shared" si="3"/>
        <v>0</v>
      </c>
    </row>
    <row r="236" spans="1:3" x14ac:dyDescent="0.3">
      <c r="A236">
        <v>233</v>
      </c>
      <c r="C236" s="77">
        <f t="shared" si="3"/>
        <v>0</v>
      </c>
    </row>
    <row r="237" spans="1:3" x14ac:dyDescent="0.3">
      <c r="A237">
        <v>234</v>
      </c>
      <c r="C237" s="77">
        <f t="shared" si="3"/>
        <v>0</v>
      </c>
    </row>
    <row r="238" spans="1:3" x14ac:dyDescent="0.3">
      <c r="A238">
        <v>235</v>
      </c>
      <c r="C238" s="77">
        <f t="shared" si="3"/>
        <v>0</v>
      </c>
    </row>
    <row r="239" spans="1:3" x14ac:dyDescent="0.3">
      <c r="A239">
        <v>236</v>
      </c>
      <c r="C239" s="77">
        <f t="shared" si="3"/>
        <v>0</v>
      </c>
    </row>
    <row r="240" spans="1:3" x14ac:dyDescent="0.3">
      <c r="A240">
        <v>237</v>
      </c>
      <c r="C240" s="77">
        <f t="shared" si="3"/>
        <v>0</v>
      </c>
    </row>
    <row r="241" spans="1:3" x14ac:dyDescent="0.3">
      <c r="A241">
        <v>238</v>
      </c>
      <c r="C241" s="77">
        <f t="shared" si="3"/>
        <v>0</v>
      </c>
    </row>
    <row r="242" spans="1:3" x14ac:dyDescent="0.3">
      <c r="A242">
        <v>239</v>
      </c>
      <c r="C242" s="77">
        <f t="shared" si="3"/>
        <v>0</v>
      </c>
    </row>
    <row r="243" spans="1:3" x14ac:dyDescent="0.3">
      <c r="A243">
        <v>240</v>
      </c>
      <c r="C243" s="77">
        <f t="shared" si="3"/>
        <v>0</v>
      </c>
    </row>
    <row r="244" spans="1:3" x14ac:dyDescent="0.3">
      <c r="A244">
        <v>241</v>
      </c>
      <c r="C244" s="77">
        <f t="shared" si="3"/>
        <v>0</v>
      </c>
    </row>
    <row r="245" spans="1:3" x14ac:dyDescent="0.3">
      <c r="A245">
        <v>242</v>
      </c>
      <c r="C245" s="77">
        <f t="shared" si="3"/>
        <v>0</v>
      </c>
    </row>
    <row r="246" spans="1:3" x14ac:dyDescent="0.3">
      <c r="A246">
        <v>243</v>
      </c>
      <c r="C246" s="77">
        <f t="shared" si="3"/>
        <v>0</v>
      </c>
    </row>
    <row r="247" spans="1:3" x14ac:dyDescent="0.3">
      <c r="A247">
        <v>244</v>
      </c>
      <c r="C247" s="77">
        <f t="shared" si="3"/>
        <v>0</v>
      </c>
    </row>
    <row r="248" spans="1:3" x14ac:dyDescent="0.3">
      <c r="A248">
        <v>245</v>
      </c>
      <c r="C248" s="77">
        <f t="shared" si="3"/>
        <v>0</v>
      </c>
    </row>
    <row r="249" spans="1:3" x14ac:dyDescent="0.3">
      <c r="A249">
        <v>246</v>
      </c>
      <c r="C249" s="77">
        <f t="shared" si="3"/>
        <v>0</v>
      </c>
    </row>
    <row r="250" spans="1:3" x14ac:dyDescent="0.3">
      <c r="A250">
        <v>247</v>
      </c>
      <c r="C250" s="77">
        <f t="shared" si="3"/>
        <v>0</v>
      </c>
    </row>
    <row r="251" spans="1:3" x14ac:dyDescent="0.3">
      <c r="A251">
        <v>248</v>
      </c>
      <c r="C251" s="77">
        <f t="shared" si="3"/>
        <v>0</v>
      </c>
    </row>
    <row r="252" spans="1:3" x14ac:dyDescent="0.3">
      <c r="A252">
        <v>249</v>
      </c>
      <c r="C252" s="77">
        <f t="shared" si="3"/>
        <v>0</v>
      </c>
    </row>
    <row r="253" spans="1:3" x14ac:dyDescent="0.3">
      <c r="A253">
        <v>250</v>
      </c>
      <c r="C253" s="77">
        <f t="shared" si="3"/>
        <v>0</v>
      </c>
    </row>
    <row r="254" spans="1:3" x14ac:dyDescent="0.3">
      <c r="A254">
        <v>251</v>
      </c>
      <c r="C254" s="77">
        <f t="shared" si="3"/>
        <v>0</v>
      </c>
    </row>
    <row r="255" spans="1:3" x14ac:dyDescent="0.3">
      <c r="A255">
        <v>252</v>
      </c>
      <c r="C255" s="77">
        <f t="shared" si="3"/>
        <v>0</v>
      </c>
    </row>
    <row r="256" spans="1:3" x14ac:dyDescent="0.3">
      <c r="A256">
        <v>253</v>
      </c>
      <c r="C256" s="77">
        <f t="shared" si="3"/>
        <v>0</v>
      </c>
    </row>
    <row r="257" spans="1:3" x14ac:dyDescent="0.3">
      <c r="A257">
        <v>254</v>
      </c>
      <c r="C257" s="77">
        <f t="shared" si="3"/>
        <v>0</v>
      </c>
    </row>
    <row r="258" spans="1:3" x14ac:dyDescent="0.3">
      <c r="A258">
        <v>255</v>
      </c>
      <c r="C258" s="77">
        <f t="shared" si="3"/>
        <v>0</v>
      </c>
    </row>
    <row r="259" spans="1:3" x14ac:dyDescent="0.3">
      <c r="A259">
        <v>256</v>
      </c>
      <c r="C259" s="77">
        <f t="shared" ref="C259:C322" si="4">PV(Annual_Rate/12,A259,0,-B259,1)</f>
        <v>0</v>
      </c>
    </row>
    <row r="260" spans="1:3" x14ac:dyDescent="0.3">
      <c r="A260">
        <v>257</v>
      </c>
      <c r="C260" s="77">
        <f t="shared" si="4"/>
        <v>0</v>
      </c>
    </row>
    <row r="261" spans="1:3" x14ac:dyDescent="0.3">
      <c r="A261">
        <v>258</v>
      </c>
      <c r="C261" s="77">
        <f t="shared" si="4"/>
        <v>0</v>
      </c>
    </row>
    <row r="262" spans="1:3" x14ac:dyDescent="0.3">
      <c r="A262">
        <v>259</v>
      </c>
      <c r="C262" s="77">
        <f t="shared" si="4"/>
        <v>0</v>
      </c>
    </row>
    <row r="263" spans="1:3" x14ac:dyDescent="0.3">
      <c r="A263">
        <v>260</v>
      </c>
      <c r="C263" s="77">
        <f t="shared" si="4"/>
        <v>0</v>
      </c>
    </row>
    <row r="264" spans="1:3" x14ac:dyDescent="0.3">
      <c r="A264">
        <v>261</v>
      </c>
      <c r="C264" s="77">
        <f t="shared" si="4"/>
        <v>0</v>
      </c>
    </row>
    <row r="265" spans="1:3" x14ac:dyDescent="0.3">
      <c r="A265">
        <v>262</v>
      </c>
      <c r="C265" s="77">
        <f t="shared" si="4"/>
        <v>0</v>
      </c>
    </row>
    <row r="266" spans="1:3" x14ac:dyDescent="0.3">
      <c r="A266">
        <v>263</v>
      </c>
      <c r="C266" s="77">
        <f t="shared" si="4"/>
        <v>0</v>
      </c>
    </row>
    <row r="267" spans="1:3" x14ac:dyDescent="0.3">
      <c r="A267">
        <v>264</v>
      </c>
      <c r="C267" s="77">
        <f t="shared" si="4"/>
        <v>0</v>
      </c>
    </row>
    <row r="268" spans="1:3" x14ac:dyDescent="0.3">
      <c r="A268">
        <v>265</v>
      </c>
      <c r="C268" s="77">
        <f t="shared" si="4"/>
        <v>0</v>
      </c>
    </row>
    <row r="269" spans="1:3" x14ac:dyDescent="0.3">
      <c r="A269">
        <v>266</v>
      </c>
      <c r="C269" s="77">
        <f t="shared" si="4"/>
        <v>0</v>
      </c>
    </row>
    <row r="270" spans="1:3" x14ac:dyDescent="0.3">
      <c r="A270">
        <v>267</v>
      </c>
      <c r="C270" s="77">
        <f t="shared" si="4"/>
        <v>0</v>
      </c>
    </row>
    <row r="271" spans="1:3" x14ac:dyDescent="0.3">
      <c r="A271">
        <v>268</v>
      </c>
      <c r="C271" s="77">
        <f t="shared" si="4"/>
        <v>0</v>
      </c>
    </row>
    <row r="272" spans="1:3" x14ac:dyDescent="0.3">
      <c r="A272">
        <v>269</v>
      </c>
      <c r="C272" s="77">
        <f t="shared" si="4"/>
        <v>0</v>
      </c>
    </row>
    <row r="273" spans="1:3" x14ac:dyDescent="0.3">
      <c r="A273">
        <v>270</v>
      </c>
      <c r="C273" s="77">
        <f t="shared" si="4"/>
        <v>0</v>
      </c>
    </row>
    <row r="274" spans="1:3" x14ac:dyDescent="0.3">
      <c r="A274">
        <v>271</v>
      </c>
      <c r="C274" s="77">
        <f t="shared" si="4"/>
        <v>0</v>
      </c>
    </row>
    <row r="275" spans="1:3" x14ac:dyDescent="0.3">
      <c r="A275">
        <v>272</v>
      </c>
      <c r="C275" s="77">
        <f t="shared" si="4"/>
        <v>0</v>
      </c>
    </row>
    <row r="276" spans="1:3" x14ac:dyDescent="0.3">
      <c r="A276">
        <v>273</v>
      </c>
      <c r="C276" s="77">
        <f t="shared" si="4"/>
        <v>0</v>
      </c>
    </row>
    <row r="277" spans="1:3" x14ac:dyDescent="0.3">
      <c r="A277">
        <v>274</v>
      </c>
      <c r="C277" s="77">
        <f t="shared" si="4"/>
        <v>0</v>
      </c>
    </row>
    <row r="278" spans="1:3" x14ac:dyDescent="0.3">
      <c r="A278">
        <v>275</v>
      </c>
      <c r="C278" s="77">
        <f t="shared" si="4"/>
        <v>0</v>
      </c>
    </row>
    <row r="279" spans="1:3" x14ac:dyDescent="0.3">
      <c r="A279">
        <v>276</v>
      </c>
      <c r="C279" s="77">
        <f t="shared" si="4"/>
        <v>0</v>
      </c>
    </row>
    <row r="280" spans="1:3" x14ac:dyDescent="0.3">
      <c r="A280">
        <v>277</v>
      </c>
      <c r="C280" s="77">
        <f t="shared" si="4"/>
        <v>0</v>
      </c>
    </row>
    <row r="281" spans="1:3" x14ac:dyDescent="0.3">
      <c r="A281">
        <v>278</v>
      </c>
      <c r="C281" s="77">
        <f t="shared" si="4"/>
        <v>0</v>
      </c>
    </row>
    <row r="282" spans="1:3" x14ac:dyDescent="0.3">
      <c r="A282">
        <v>279</v>
      </c>
      <c r="C282" s="77">
        <f t="shared" si="4"/>
        <v>0</v>
      </c>
    </row>
    <row r="283" spans="1:3" x14ac:dyDescent="0.3">
      <c r="A283">
        <v>280</v>
      </c>
      <c r="C283" s="77">
        <f t="shared" si="4"/>
        <v>0</v>
      </c>
    </row>
    <row r="284" spans="1:3" x14ac:dyDescent="0.3">
      <c r="A284">
        <v>281</v>
      </c>
      <c r="C284" s="77">
        <f t="shared" si="4"/>
        <v>0</v>
      </c>
    </row>
    <row r="285" spans="1:3" x14ac:dyDescent="0.3">
      <c r="A285">
        <v>282</v>
      </c>
      <c r="C285" s="77">
        <f t="shared" si="4"/>
        <v>0</v>
      </c>
    </row>
    <row r="286" spans="1:3" x14ac:dyDescent="0.3">
      <c r="A286">
        <v>283</v>
      </c>
      <c r="C286" s="77">
        <f t="shared" si="4"/>
        <v>0</v>
      </c>
    </row>
    <row r="287" spans="1:3" x14ac:dyDescent="0.3">
      <c r="A287">
        <v>284</v>
      </c>
      <c r="C287" s="77">
        <f t="shared" si="4"/>
        <v>0</v>
      </c>
    </row>
    <row r="288" spans="1:3" x14ac:dyDescent="0.3">
      <c r="A288">
        <v>285</v>
      </c>
      <c r="C288" s="77">
        <f t="shared" si="4"/>
        <v>0</v>
      </c>
    </row>
    <row r="289" spans="1:3" x14ac:dyDescent="0.3">
      <c r="A289">
        <v>286</v>
      </c>
      <c r="C289" s="77">
        <f t="shared" si="4"/>
        <v>0</v>
      </c>
    </row>
    <row r="290" spans="1:3" x14ac:dyDescent="0.3">
      <c r="A290">
        <v>287</v>
      </c>
      <c r="C290" s="77">
        <f t="shared" si="4"/>
        <v>0</v>
      </c>
    </row>
    <row r="291" spans="1:3" x14ac:dyDescent="0.3">
      <c r="A291">
        <v>288</v>
      </c>
      <c r="C291" s="77">
        <f t="shared" si="4"/>
        <v>0</v>
      </c>
    </row>
    <row r="292" spans="1:3" x14ac:dyDescent="0.3">
      <c r="A292">
        <v>289</v>
      </c>
      <c r="C292" s="77">
        <f t="shared" si="4"/>
        <v>0</v>
      </c>
    </row>
    <row r="293" spans="1:3" x14ac:dyDescent="0.3">
      <c r="A293">
        <v>290</v>
      </c>
      <c r="C293" s="77">
        <f t="shared" si="4"/>
        <v>0</v>
      </c>
    </row>
    <row r="294" spans="1:3" x14ac:dyDescent="0.3">
      <c r="A294">
        <v>291</v>
      </c>
      <c r="C294" s="77">
        <f t="shared" si="4"/>
        <v>0</v>
      </c>
    </row>
    <row r="295" spans="1:3" x14ac:dyDescent="0.3">
      <c r="A295">
        <v>292</v>
      </c>
      <c r="C295" s="77">
        <f t="shared" si="4"/>
        <v>0</v>
      </c>
    </row>
    <row r="296" spans="1:3" x14ac:dyDescent="0.3">
      <c r="A296">
        <v>293</v>
      </c>
      <c r="C296" s="77">
        <f t="shared" si="4"/>
        <v>0</v>
      </c>
    </row>
    <row r="297" spans="1:3" x14ac:dyDescent="0.3">
      <c r="A297">
        <v>294</v>
      </c>
      <c r="C297" s="77">
        <f t="shared" si="4"/>
        <v>0</v>
      </c>
    </row>
    <row r="298" spans="1:3" x14ac:dyDescent="0.3">
      <c r="A298">
        <v>295</v>
      </c>
      <c r="C298" s="77">
        <f t="shared" si="4"/>
        <v>0</v>
      </c>
    </row>
    <row r="299" spans="1:3" x14ac:dyDescent="0.3">
      <c r="A299">
        <v>296</v>
      </c>
      <c r="C299" s="77">
        <f t="shared" si="4"/>
        <v>0</v>
      </c>
    </row>
    <row r="300" spans="1:3" x14ac:dyDescent="0.3">
      <c r="A300">
        <v>297</v>
      </c>
      <c r="C300" s="77">
        <f t="shared" si="4"/>
        <v>0</v>
      </c>
    </row>
    <row r="301" spans="1:3" x14ac:dyDescent="0.3">
      <c r="A301">
        <v>298</v>
      </c>
      <c r="C301" s="77">
        <f t="shared" si="4"/>
        <v>0</v>
      </c>
    </row>
    <row r="302" spans="1:3" x14ac:dyDescent="0.3">
      <c r="A302">
        <v>299</v>
      </c>
      <c r="C302" s="77">
        <f t="shared" si="4"/>
        <v>0</v>
      </c>
    </row>
    <row r="303" spans="1:3" x14ac:dyDescent="0.3">
      <c r="A303">
        <v>300</v>
      </c>
      <c r="C303" s="77">
        <f t="shared" si="4"/>
        <v>0</v>
      </c>
    </row>
    <row r="304" spans="1:3" x14ac:dyDescent="0.3">
      <c r="A304">
        <v>301</v>
      </c>
      <c r="C304" s="77">
        <f t="shared" si="4"/>
        <v>0</v>
      </c>
    </row>
    <row r="305" spans="1:3" x14ac:dyDescent="0.3">
      <c r="A305">
        <v>302</v>
      </c>
      <c r="C305" s="77">
        <f t="shared" si="4"/>
        <v>0</v>
      </c>
    </row>
    <row r="306" spans="1:3" x14ac:dyDescent="0.3">
      <c r="A306">
        <v>303</v>
      </c>
      <c r="C306" s="77">
        <f t="shared" si="4"/>
        <v>0</v>
      </c>
    </row>
    <row r="307" spans="1:3" x14ac:dyDescent="0.3">
      <c r="A307">
        <v>304</v>
      </c>
      <c r="C307" s="77">
        <f t="shared" si="4"/>
        <v>0</v>
      </c>
    </row>
    <row r="308" spans="1:3" x14ac:dyDescent="0.3">
      <c r="A308">
        <v>305</v>
      </c>
      <c r="C308" s="77">
        <f t="shared" si="4"/>
        <v>0</v>
      </c>
    </row>
    <row r="309" spans="1:3" x14ac:dyDescent="0.3">
      <c r="A309">
        <v>306</v>
      </c>
      <c r="C309" s="77">
        <f t="shared" si="4"/>
        <v>0</v>
      </c>
    </row>
    <row r="310" spans="1:3" x14ac:dyDescent="0.3">
      <c r="A310">
        <v>307</v>
      </c>
      <c r="C310" s="77">
        <f t="shared" si="4"/>
        <v>0</v>
      </c>
    </row>
    <row r="311" spans="1:3" x14ac:dyDescent="0.3">
      <c r="A311">
        <v>308</v>
      </c>
      <c r="C311" s="77">
        <f t="shared" si="4"/>
        <v>0</v>
      </c>
    </row>
    <row r="312" spans="1:3" x14ac:dyDescent="0.3">
      <c r="A312">
        <v>309</v>
      </c>
      <c r="C312" s="77">
        <f t="shared" si="4"/>
        <v>0</v>
      </c>
    </row>
    <row r="313" spans="1:3" x14ac:dyDescent="0.3">
      <c r="A313">
        <v>310</v>
      </c>
      <c r="C313" s="77">
        <f t="shared" si="4"/>
        <v>0</v>
      </c>
    </row>
    <row r="314" spans="1:3" x14ac:dyDescent="0.3">
      <c r="A314">
        <v>311</v>
      </c>
      <c r="C314" s="77">
        <f t="shared" si="4"/>
        <v>0</v>
      </c>
    </row>
    <row r="315" spans="1:3" x14ac:dyDescent="0.3">
      <c r="A315">
        <v>312</v>
      </c>
      <c r="C315" s="77">
        <f t="shared" si="4"/>
        <v>0</v>
      </c>
    </row>
    <row r="316" spans="1:3" x14ac:dyDescent="0.3">
      <c r="A316">
        <v>313</v>
      </c>
      <c r="C316" s="77">
        <f t="shared" si="4"/>
        <v>0</v>
      </c>
    </row>
    <row r="317" spans="1:3" x14ac:dyDescent="0.3">
      <c r="A317">
        <v>314</v>
      </c>
      <c r="C317" s="77">
        <f t="shared" si="4"/>
        <v>0</v>
      </c>
    </row>
    <row r="318" spans="1:3" x14ac:dyDescent="0.3">
      <c r="A318">
        <v>315</v>
      </c>
      <c r="C318" s="77">
        <f t="shared" si="4"/>
        <v>0</v>
      </c>
    </row>
    <row r="319" spans="1:3" x14ac:dyDescent="0.3">
      <c r="A319">
        <v>316</v>
      </c>
      <c r="C319" s="77">
        <f t="shared" si="4"/>
        <v>0</v>
      </c>
    </row>
    <row r="320" spans="1:3" x14ac:dyDescent="0.3">
      <c r="A320">
        <v>317</v>
      </c>
      <c r="C320" s="77">
        <f t="shared" si="4"/>
        <v>0</v>
      </c>
    </row>
    <row r="321" spans="1:3" x14ac:dyDescent="0.3">
      <c r="A321">
        <v>318</v>
      </c>
      <c r="C321" s="77">
        <f t="shared" si="4"/>
        <v>0</v>
      </c>
    </row>
    <row r="322" spans="1:3" x14ac:dyDescent="0.3">
      <c r="A322">
        <v>319</v>
      </c>
      <c r="C322" s="77">
        <f t="shared" si="4"/>
        <v>0</v>
      </c>
    </row>
    <row r="323" spans="1:3" x14ac:dyDescent="0.3">
      <c r="A323">
        <v>320</v>
      </c>
      <c r="C323" s="77">
        <f t="shared" ref="C323:C362" si="5">PV(Annual_Rate/12,A323,0,-B323,1)</f>
        <v>0</v>
      </c>
    </row>
    <row r="324" spans="1:3" x14ac:dyDescent="0.3">
      <c r="A324">
        <v>321</v>
      </c>
      <c r="C324" s="77">
        <f t="shared" si="5"/>
        <v>0</v>
      </c>
    </row>
    <row r="325" spans="1:3" x14ac:dyDescent="0.3">
      <c r="A325">
        <v>322</v>
      </c>
      <c r="C325" s="77">
        <f t="shared" si="5"/>
        <v>0</v>
      </c>
    </row>
    <row r="326" spans="1:3" x14ac:dyDescent="0.3">
      <c r="A326">
        <v>323</v>
      </c>
      <c r="C326" s="77">
        <f t="shared" si="5"/>
        <v>0</v>
      </c>
    </row>
    <row r="327" spans="1:3" x14ac:dyDescent="0.3">
      <c r="A327">
        <v>324</v>
      </c>
      <c r="C327" s="77">
        <f t="shared" si="5"/>
        <v>0</v>
      </c>
    </row>
    <row r="328" spans="1:3" x14ac:dyDescent="0.3">
      <c r="A328">
        <v>325</v>
      </c>
      <c r="C328" s="77">
        <f t="shared" si="5"/>
        <v>0</v>
      </c>
    </row>
    <row r="329" spans="1:3" x14ac:dyDescent="0.3">
      <c r="A329">
        <v>326</v>
      </c>
      <c r="C329" s="77">
        <f t="shared" si="5"/>
        <v>0</v>
      </c>
    </row>
    <row r="330" spans="1:3" x14ac:dyDescent="0.3">
      <c r="A330">
        <v>327</v>
      </c>
      <c r="C330" s="77">
        <f t="shared" si="5"/>
        <v>0</v>
      </c>
    </row>
    <row r="331" spans="1:3" x14ac:dyDescent="0.3">
      <c r="A331">
        <v>328</v>
      </c>
      <c r="C331" s="77">
        <f t="shared" si="5"/>
        <v>0</v>
      </c>
    </row>
    <row r="332" spans="1:3" x14ac:dyDescent="0.3">
      <c r="A332">
        <v>329</v>
      </c>
      <c r="C332" s="77">
        <f t="shared" si="5"/>
        <v>0</v>
      </c>
    </row>
    <row r="333" spans="1:3" x14ac:dyDescent="0.3">
      <c r="A333">
        <v>330</v>
      </c>
      <c r="C333" s="77">
        <f t="shared" si="5"/>
        <v>0</v>
      </c>
    </row>
    <row r="334" spans="1:3" x14ac:dyDescent="0.3">
      <c r="A334">
        <v>331</v>
      </c>
      <c r="C334" s="77">
        <f t="shared" si="5"/>
        <v>0</v>
      </c>
    </row>
    <row r="335" spans="1:3" x14ac:dyDescent="0.3">
      <c r="A335">
        <v>332</v>
      </c>
      <c r="C335" s="77">
        <f t="shared" si="5"/>
        <v>0</v>
      </c>
    </row>
    <row r="336" spans="1:3" x14ac:dyDescent="0.3">
      <c r="A336">
        <v>333</v>
      </c>
      <c r="C336" s="77">
        <f t="shared" si="5"/>
        <v>0</v>
      </c>
    </row>
    <row r="337" spans="1:3" x14ac:dyDescent="0.3">
      <c r="A337">
        <v>334</v>
      </c>
      <c r="C337" s="77">
        <f t="shared" si="5"/>
        <v>0</v>
      </c>
    </row>
    <row r="338" spans="1:3" x14ac:dyDescent="0.3">
      <c r="A338">
        <v>335</v>
      </c>
      <c r="C338" s="77">
        <f t="shared" si="5"/>
        <v>0</v>
      </c>
    </row>
    <row r="339" spans="1:3" x14ac:dyDescent="0.3">
      <c r="A339">
        <v>336</v>
      </c>
      <c r="C339" s="77">
        <f t="shared" si="5"/>
        <v>0</v>
      </c>
    </row>
    <row r="340" spans="1:3" x14ac:dyDescent="0.3">
      <c r="A340">
        <v>337</v>
      </c>
      <c r="C340" s="77">
        <f t="shared" si="5"/>
        <v>0</v>
      </c>
    </row>
    <row r="341" spans="1:3" x14ac:dyDescent="0.3">
      <c r="A341">
        <v>338</v>
      </c>
      <c r="C341" s="77">
        <f t="shared" si="5"/>
        <v>0</v>
      </c>
    </row>
    <row r="342" spans="1:3" x14ac:dyDescent="0.3">
      <c r="A342">
        <v>339</v>
      </c>
      <c r="C342" s="77">
        <f t="shared" si="5"/>
        <v>0</v>
      </c>
    </row>
    <row r="343" spans="1:3" x14ac:dyDescent="0.3">
      <c r="A343">
        <v>340</v>
      </c>
      <c r="C343" s="77">
        <f t="shared" si="5"/>
        <v>0</v>
      </c>
    </row>
    <row r="344" spans="1:3" x14ac:dyDescent="0.3">
      <c r="A344">
        <v>341</v>
      </c>
      <c r="C344" s="77">
        <f t="shared" si="5"/>
        <v>0</v>
      </c>
    </row>
    <row r="345" spans="1:3" x14ac:dyDescent="0.3">
      <c r="A345">
        <v>342</v>
      </c>
      <c r="C345" s="77">
        <f t="shared" si="5"/>
        <v>0</v>
      </c>
    </row>
    <row r="346" spans="1:3" x14ac:dyDescent="0.3">
      <c r="A346">
        <v>343</v>
      </c>
      <c r="C346" s="77">
        <f t="shared" si="5"/>
        <v>0</v>
      </c>
    </row>
    <row r="347" spans="1:3" x14ac:dyDescent="0.3">
      <c r="A347">
        <v>344</v>
      </c>
      <c r="C347" s="77">
        <f t="shared" si="5"/>
        <v>0</v>
      </c>
    </row>
    <row r="348" spans="1:3" x14ac:dyDescent="0.3">
      <c r="A348">
        <v>345</v>
      </c>
      <c r="C348" s="77">
        <f t="shared" si="5"/>
        <v>0</v>
      </c>
    </row>
    <row r="349" spans="1:3" x14ac:dyDescent="0.3">
      <c r="A349">
        <v>346</v>
      </c>
      <c r="C349" s="77">
        <f t="shared" si="5"/>
        <v>0</v>
      </c>
    </row>
    <row r="350" spans="1:3" x14ac:dyDescent="0.3">
      <c r="A350">
        <v>347</v>
      </c>
      <c r="C350" s="77">
        <f t="shared" si="5"/>
        <v>0</v>
      </c>
    </row>
    <row r="351" spans="1:3" x14ac:dyDescent="0.3">
      <c r="A351">
        <v>348</v>
      </c>
      <c r="C351" s="77">
        <f t="shared" si="5"/>
        <v>0</v>
      </c>
    </row>
    <row r="352" spans="1:3" x14ac:dyDescent="0.3">
      <c r="A352">
        <v>349</v>
      </c>
      <c r="C352" s="77">
        <f t="shared" si="5"/>
        <v>0</v>
      </c>
    </row>
    <row r="353" spans="1:3" x14ac:dyDescent="0.3">
      <c r="A353">
        <v>350</v>
      </c>
      <c r="C353" s="77">
        <f t="shared" si="5"/>
        <v>0</v>
      </c>
    </row>
    <row r="354" spans="1:3" x14ac:dyDescent="0.3">
      <c r="A354">
        <v>351</v>
      </c>
      <c r="B354" s="76">
        <v>0</v>
      </c>
      <c r="C354" s="77">
        <f t="shared" si="5"/>
        <v>0</v>
      </c>
    </row>
    <row r="355" spans="1:3" x14ac:dyDescent="0.3">
      <c r="A355">
        <v>352</v>
      </c>
      <c r="C355" s="77">
        <f t="shared" si="5"/>
        <v>0</v>
      </c>
    </row>
    <row r="356" spans="1:3" x14ac:dyDescent="0.3">
      <c r="A356">
        <v>353</v>
      </c>
      <c r="C356" s="77">
        <f t="shared" si="5"/>
        <v>0</v>
      </c>
    </row>
    <row r="357" spans="1:3" x14ac:dyDescent="0.3">
      <c r="A357">
        <v>354</v>
      </c>
      <c r="C357" s="77">
        <f t="shared" si="5"/>
        <v>0</v>
      </c>
    </row>
    <row r="358" spans="1:3" x14ac:dyDescent="0.3">
      <c r="A358">
        <v>355</v>
      </c>
      <c r="C358" s="77">
        <f t="shared" si="5"/>
        <v>0</v>
      </c>
    </row>
    <row r="359" spans="1:3" x14ac:dyDescent="0.3">
      <c r="A359">
        <v>356</v>
      </c>
      <c r="C359" s="77">
        <f t="shared" si="5"/>
        <v>0</v>
      </c>
    </row>
    <row r="360" spans="1:3" x14ac:dyDescent="0.3">
      <c r="A360">
        <v>357</v>
      </c>
      <c r="C360" s="77">
        <f t="shared" si="5"/>
        <v>0</v>
      </c>
    </row>
    <row r="361" spans="1:3" x14ac:dyDescent="0.3">
      <c r="A361">
        <v>358</v>
      </c>
      <c r="C361" s="77">
        <f t="shared" si="5"/>
        <v>0</v>
      </c>
    </row>
    <row r="362" spans="1:3" x14ac:dyDescent="0.3">
      <c r="A362">
        <v>359</v>
      </c>
      <c r="C362" s="77">
        <f t="shared" si="5"/>
        <v>0</v>
      </c>
    </row>
    <row r="363" spans="1:3" x14ac:dyDescent="0.3">
      <c r="A363">
        <v>360</v>
      </c>
    </row>
  </sheetData>
  <mergeCells count="1">
    <mergeCell ref="A1:H1"/>
  </mergeCells>
  <pageMargins left="0.25" right="0.25" top="0.75" bottom="0.75" header="0.3" footer="0.3"/>
  <pageSetup scale="75" fitToHeight="0"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E21C2-5560-453D-AB2E-F40DB5218BBC}">
  <sheetPr>
    <tabColor theme="5" tint="0.79998168889431442"/>
    <pageSetUpPr fitToPage="1"/>
  </sheetPr>
  <dimension ref="A1:N362"/>
  <sheetViews>
    <sheetView topLeftCell="A9" workbookViewId="0">
      <selection activeCell="E37" sqref="E37:E38"/>
    </sheetView>
  </sheetViews>
  <sheetFormatPr defaultColWidth="8.88671875" defaultRowHeight="14.4" x14ac:dyDescent="0.3"/>
  <cols>
    <col min="1" max="1" width="6.88671875" bestFit="1" customWidth="1"/>
    <col min="2" max="2" width="13.33203125" style="76" bestFit="1" customWidth="1"/>
    <col min="3" max="3" width="18" bestFit="1" customWidth="1"/>
    <col min="4" max="4" width="9.5546875" bestFit="1" customWidth="1"/>
    <col min="5" max="5" width="12.6640625" bestFit="1" customWidth="1"/>
    <col min="6" max="6" width="11.5546875" style="75" bestFit="1" customWidth="1"/>
    <col min="8" max="8" width="45.109375" bestFit="1" customWidth="1"/>
    <col min="11" max="11" width="10.5546875" bestFit="1" customWidth="1"/>
    <col min="13" max="13" width="14.33203125" bestFit="1" customWidth="1"/>
  </cols>
  <sheetData>
    <row r="1" spans="1:14" ht="18" x14ac:dyDescent="0.35">
      <c r="A1" s="155" t="s">
        <v>128</v>
      </c>
      <c r="B1" s="156"/>
      <c r="C1" s="156"/>
      <c r="D1" s="156"/>
      <c r="E1" s="156"/>
      <c r="F1" s="156"/>
      <c r="G1" s="156"/>
      <c r="H1" s="157"/>
    </row>
    <row r="2" spans="1:14" x14ac:dyDescent="0.3">
      <c r="A2" t="s">
        <v>118</v>
      </c>
      <c r="B2" s="76" t="s">
        <v>117</v>
      </c>
      <c r="C2" t="s">
        <v>116</v>
      </c>
      <c r="E2" t="s">
        <v>115</v>
      </c>
      <c r="F2" s="82">
        <v>0.06</v>
      </c>
      <c r="G2" s="80" t="s">
        <v>114</v>
      </c>
      <c r="H2" s="80" t="s">
        <v>113</v>
      </c>
      <c r="I2" s="80"/>
      <c r="J2" s="80"/>
      <c r="K2" s="80"/>
    </row>
    <row r="3" spans="1:14" x14ac:dyDescent="0.3">
      <c r="A3">
        <v>1</v>
      </c>
      <c r="B3" s="76">
        <v>8000</v>
      </c>
      <c r="C3" s="77">
        <f t="shared" ref="C3:C66" si="0">PV(Annual_Rate_Q/4,A3,0,-B3,0)</f>
        <v>7881.773399014779</v>
      </c>
      <c r="D3" s="81"/>
      <c r="G3" s="80"/>
      <c r="H3" s="80" t="s">
        <v>112</v>
      </c>
      <c r="I3" s="80"/>
      <c r="J3" s="80"/>
      <c r="K3" s="80"/>
    </row>
    <row r="4" spans="1:14" x14ac:dyDescent="0.3">
      <c r="A4">
        <v>2</v>
      </c>
      <c r="B4" s="76">
        <v>8000</v>
      </c>
      <c r="C4" s="77">
        <f t="shared" si="0"/>
        <v>7765.2939891771239</v>
      </c>
      <c r="G4" s="80"/>
      <c r="H4" s="80"/>
      <c r="I4" s="80"/>
      <c r="J4" s="80"/>
      <c r="K4" s="80"/>
    </row>
    <row r="5" spans="1:14" x14ac:dyDescent="0.3">
      <c r="A5">
        <v>3</v>
      </c>
      <c r="B5" s="76">
        <v>8000</v>
      </c>
      <c r="C5" s="77">
        <f t="shared" si="0"/>
        <v>7650.5359499282013</v>
      </c>
      <c r="E5" t="s">
        <v>110</v>
      </c>
      <c r="F5" s="81">
        <f>SUM(B:B)</f>
        <v>160000</v>
      </c>
      <c r="H5" s="80" t="s">
        <v>111</v>
      </c>
    </row>
    <row r="6" spans="1:14" x14ac:dyDescent="0.3">
      <c r="A6">
        <v>4</v>
      </c>
      <c r="B6" s="76">
        <v>8000</v>
      </c>
      <c r="C6" s="77">
        <f t="shared" si="0"/>
        <v>7537.4738422937953</v>
      </c>
      <c r="E6" t="s">
        <v>109</v>
      </c>
      <c r="F6" s="76">
        <f>SUM(C:C)</f>
        <v>137349.11028065562</v>
      </c>
    </row>
    <row r="7" spans="1:14" x14ac:dyDescent="0.3">
      <c r="A7">
        <v>5</v>
      </c>
      <c r="B7" s="76">
        <v>8000</v>
      </c>
      <c r="C7" s="77">
        <f t="shared" si="0"/>
        <v>7426.0826032451196</v>
      </c>
      <c r="H7" s="80" t="s">
        <v>120</v>
      </c>
    </row>
    <row r="8" spans="1:14" x14ac:dyDescent="0.3">
      <c r="A8">
        <v>6</v>
      </c>
      <c r="B8" s="76">
        <v>8000</v>
      </c>
      <c r="C8" s="77">
        <f t="shared" si="0"/>
        <v>7316.3375401429766</v>
      </c>
    </row>
    <row r="9" spans="1:14" x14ac:dyDescent="0.3">
      <c r="A9">
        <v>7</v>
      </c>
      <c r="B9" s="76">
        <v>8000</v>
      </c>
      <c r="C9" s="77">
        <f t="shared" si="0"/>
        <v>7208.2143252640171</v>
      </c>
      <c r="H9" s="80" t="s">
        <v>126</v>
      </c>
    </row>
    <row r="10" spans="1:14" x14ac:dyDescent="0.3">
      <c r="A10">
        <v>8</v>
      </c>
      <c r="B10" s="76">
        <v>8000</v>
      </c>
      <c r="C10" s="77">
        <f t="shared" si="0"/>
        <v>7101.6889904078998</v>
      </c>
      <c r="H10" s="80" t="s">
        <v>119</v>
      </c>
    </row>
    <row r="11" spans="1:14" x14ac:dyDescent="0.3">
      <c r="A11">
        <v>9</v>
      </c>
      <c r="B11" s="76">
        <v>8000</v>
      </c>
      <c r="C11" s="77">
        <f t="shared" si="0"/>
        <v>6996.7379215841383</v>
      </c>
    </row>
    <row r="12" spans="1:14" x14ac:dyDescent="0.3">
      <c r="A12">
        <v>10</v>
      </c>
      <c r="B12" s="76">
        <v>8000</v>
      </c>
      <c r="C12" s="77">
        <f t="shared" si="0"/>
        <v>6893.337853777477</v>
      </c>
    </row>
    <row r="13" spans="1:14" x14ac:dyDescent="0.3">
      <c r="A13">
        <v>11</v>
      </c>
      <c r="B13" s="76">
        <v>8000</v>
      </c>
      <c r="C13" s="77">
        <f t="shared" si="0"/>
        <v>6791.4658657906184</v>
      </c>
    </row>
    <row r="14" spans="1:14" x14ac:dyDescent="0.3">
      <c r="A14">
        <v>12</v>
      </c>
      <c r="B14" s="76">
        <v>8000</v>
      </c>
      <c r="C14" s="77">
        <f t="shared" si="0"/>
        <v>6691.0993751631722</v>
      </c>
    </row>
    <row r="15" spans="1:14" x14ac:dyDescent="0.3">
      <c r="A15">
        <v>13</v>
      </c>
      <c r="B15" s="76">
        <v>8000</v>
      </c>
      <c r="C15" s="77">
        <f t="shared" si="0"/>
        <v>6592.2161331656871</v>
      </c>
      <c r="G15" s="79"/>
    </row>
    <row r="16" spans="1:14" x14ac:dyDescent="0.3">
      <c r="A16">
        <v>14</v>
      </c>
      <c r="B16" s="76">
        <v>8000</v>
      </c>
      <c r="C16" s="77">
        <f t="shared" si="0"/>
        <v>6494.7942198676737</v>
      </c>
      <c r="G16" s="79"/>
      <c r="M16" s="76"/>
      <c r="N16" s="76"/>
    </row>
    <row r="17" spans="1:14" x14ac:dyDescent="0.3">
      <c r="A17">
        <v>15</v>
      </c>
      <c r="B17" s="76">
        <v>8000</v>
      </c>
      <c r="C17" s="77">
        <f t="shared" si="0"/>
        <v>6398.8120392784977</v>
      </c>
      <c r="K17" s="76"/>
      <c r="M17" s="76"/>
      <c r="N17" s="76"/>
    </row>
    <row r="18" spans="1:14" x14ac:dyDescent="0.3">
      <c r="A18">
        <v>16</v>
      </c>
      <c r="B18" s="76">
        <v>8000</v>
      </c>
      <c r="C18" s="77">
        <f t="shared" si="0"/>
        <v>6304.2483145600972</v>
      </c>
      <c r="K18" s="76"/>
      <c r="M18" s="76"/>
      <c r="N18" s="76"/>
    </row>
    <row r="19" spans="1:14" x14ac:dyDescent="0.3">
      <c r="A19">
        <v>17</v>
      </c>
      <c r="B19" s="76">
        <v>8000</v>
      </c>
      <c r="C19" s="77">
        <f t="shared" si="0"/>
        <v>6211.0820833104408</v>
      </c>
      <c r="K19" s="76"/>
      <c r="M19" s="76"/>
      <c r="N19" s="76"/>
    </row>
    <row r="20" spans="1:14" x14ac:dyDescent="0.3">
      <c r="A20">
        <v>18</v>
      </c>
      <c r="B20" s="76">
        <v>8000</v>
      </c>
      <c r="C20" s="77">
        <f t="shared" si="0"/>
        <v>6119.2926929166915</v>
      </c>
    </row>
    <row r="21" spans="1:14" x14ac:dyDescent="0.3">
      <c r="A21">
        <v>19</v>
      </c>
      <c r="B21" s="76">
        <v>8000</v>
      </c>
      <c r="C21" s="77">
        <f t="shared" si="0"/>
        <v>6028.8597959770359</v>
      </c>
      <c r="M21" s="76"/>
      <c r="N21" s="76"/>
    </row>
    <row r="22" spans="1:14" x14ac:dyDescent="0.3">
      <c r="A22">
        <v>20</v>
      </c>
      <c r="B22" s="76">
        <v>8000</v>
      </c>
      <c r="C22" s="77">
        <f t="shared" si="0"/>
        <v>5939.7633457901857</v>
      </c>
      <c r="M22" s="76"/>
      <c r="N22" s="76"/>
    </row>
    <row r="23" spans="1:14" x14ac:dyDescent="0.3">
      <c r="A23">
        <v>21</v>
      </c>
      <c r="C23" s="77">
        <f t="shared" si="0"/>
        <v>0</v>
      </c>
      <c r="K23" s="76"/>
      <c r="M23" s="76"/>
      <c r="N23" s="76"/>
    </row>
    <row r="24" spans="1:14" x14ac:dyDescent="0.3">
      <c r="A24">
        <v>22</v>
      </c>
      <c r="C24" s="77">
        <f t="shared" si="0"/>
        <v>0</v>
      </c>
      <c r="K24" s="76"/>
      <c r="M24" s="76"/>
      <c r="N24" s="76"/>
    </row>
    <row r="25" spans="1:14" x14ac:dyDescent="0.3">
      <c r="A25">
        <v>23</v>
      </c>
      <c r="C25" s="77">
        <f t="shared" si="0"/>
        <v>0</v>
      </c>
      <c r="K25" s="76"/>
      <c r="M25" s="76"/>
      <c r="N25" s="76"/>
    </row>
    <row r="26" spans="1:14" x14ac:dyDescent="0.3">
      <c r="A26">
        <v>24</v>
      </c>
      <c r="C26" s="77">
        <f t="shared" si="0"/>
        <v>0</v>
      </c>
      <c r="K26" s="76"/>
    </row>
    <row r="27" spans="1:14" x14ac:dyDescent="0.3">
      <c r="A27">
        <v>25</v>
      </c>
      <c r="C27" s="77">
        <f t="shared" si="0"/>
        <v>0</v>
      </c>
    </row>
    <row r="28" spans="1:14" x14ac:dyDescent="0.3">
      <c r="A28">
        <v>26</v>
      </c>
      <c r="C28" s="77">
        <f t="shared" si="0"/>
        <v>0</v>
      </c>
    </row>
    <row r="29" spans="1:14" x14ac:dyDescent="0.3">
      <c r="A29">
        <v>27</v>
      </c>
      <c r="C29" s="77">
        <f t="shared" si="0"/>
        <v>0</v>
      </c>
    </row>
    <row r="30" spans="1:14" x14ac:dyDescent="0.3">
      <c r="A30">
        <v>28</v>
      </c>
      <c r="C30" s="77">
        <f t="shared" si="0"/>
        <v>0</v>
      </c>
    </row>
    <row r="31" spans="1:14" x14ac:dyDescent="0.3">
      <c r="A31">
        <v>29</v>
      </c>
      <c r="C31" s="77">
        <f t="shared" si="0"/>
        <v>0</v>
      </c>
    </row>
    <row r="32" spans="1:14" x14ac:dyDescent="0.3">
      <c r="A32">
        <v>30</v>
      </c>
      <c r="C32" s="77">
        <f t="shared" si="0"/>
        <v>0</v>
      </c>
    </row>
    <row r="33" spans="1:5" x14ac:dyDescent="0.3">
      <c r="A33">
        <v>31</v>
      </c>
      <c r="C33" s="77">
        <f t="shared" si="0"/>
        <v>0</v>
      </c>
    </row>
    <row r="34" spans="1:5" x14ac:dyDescent="0.3">
      <c r="A34">
        <v>32</v>
      </c>
      <c r="C34" s="77">
        <f t="shared" si="0"/>
        <v>0</v>
      </c>
    </row>
    <row r="35" spans="1:5" x14ac:dyDescent="0.3">
      <c r="A35">
        <v>33</v>
      </c>
      <c r="C35" s="77">
        <f t="shared" si="0"/>
        <v>0</v>
      </c>
    </row>
    <row r="36" spans="1:5" x14ac:dyDescent="0.3">
      <c r="A36">
        <v>34</v>
      </c>
      <c r="C36" s="77">
        <f t="shared" si="0"/>
        <v>0</v>
      </c>
    </row>
    <row r="37" spans="1:5" ht="15.6" x14ac:dyDescent="0.3">
      <c r="A37">
        <v>35</v>
      </c>
      <c r="C37" s="77">
        <f t="shared" si="0"/>
        <v>0</v>
      </c>
      <c r="E37" s="102" t="s">
        <v>150</v>
      </c>
    </row>
    <row r="38" spans="1:5" ht="15.6" x14ac:dyDescent="0.3">
      <c r="A38">
        <v>36</v>
      </c>
      <c r="C38" s="77">
        <f t="shared" si="0"/>
        <v>0</v>
      </c>
      <c r="E38" s="102" t="s">
        <v>149</v>
      </c>
    </row>
    <row r="39" spans="1:5" x14ac:dyDescent="0.3">
      <c r="A39">
        <v>37</v>
      </c>
      <c r="C39" s="77">
        <f t="shared" si="0"/>
        <v>0</v>
      </c>
    </row>
    <row r="40" spans="1:5" x14ac:dyDescent="0.3">
      <c r="A40">
        <v>38</v>
      </c>
      <c r="C40" s="77">
        <f t="shared" si="0"/>
        <v>0</v>
      </c>
    </row>
    <row r="41" spans="1:5" x14ac:dyDescent="0.3">
      <c r="A41">
        <v>39</v>
      </c>
      <c r="C41" s="77">
        <f t="shared" si="0"/>
        <v>0</v>
      </c>
    </row>
    <row r="42" spans="1:5" x14ac:dyDescent="0.3">
      <c r="A42">
        <v>40</v>
      </c>
      <c r="C42" s="77">
        <f t="shared" si="0"/>
        <v>0</v>
      </c>
    </row>
    <row r="43" spans="1:5" x14ac:dyDescent="0.3">
      <c r="A43">
        <v>41</v>
      </c>
      <c r="C43" s="77">
        <f t="shared" si="0"/>
        <v>0</v>
      </c>
    </row>
    <row r="44" spans="1:5" x14ac:dyDescent="0.3">
      <c r="A44">
        <v>42</v>
      </c>
      <c r="C44" s="77">
        <f t="shared" si="0"/>
        <v>0</v>
      </c>
    </row>
    <row r="45" spans="1:5" x14ac:dyDescent="0.3">
      <c r="A45">
        <v>43</v>
      </c>
      <c r="C45" s="77">
        <f t="shared" si="0"/>
        <v>0</v>
      </c>
    </row>
    <row r="46" spans="1:5" x14ac:dyDescent="0.3">
      <c r="A46">
        <v>44</v>
      </c>
      <c r="C46" s="77">
        <f t="shared" si="0"/>
        <v>0</v>
      </c>
    </row>
    <row r="47" spans="1:5" x14ac:dyDescent="0.3">
      <c r="A47">
        <v>45</v>
      </c>
      <c r="C47" s="77">
        <f t="shared" si="0"/>
        <v>0</v>
      </c>
    </row>
    <row r="48" spans="1:5" x14ac:dyDescent="0.3">
      <c r="A48">
        <v>46</v>
      </c>
      <c r="C48" s="77">
        <f t="shared" si="0"/>
        <v>0</v>
      </c>
    </row>
    <row r="49" spans="1:3" x14ac:dyDescent="0.3">
      <c r="A49">
        <v>47</v>
      </c>
      <c r="C49" s="77">
        <f t="shared" si="0"/>
        <v>0</v>
      </c>
    </row>
    <row r="50" spans="1:3" x14ac:dyDescent="0.3">
      <c r="A50">
        <v>48</v>
      </c>
      <c r="C50" s="77">
        <f t="shared" si="0"/>
        <v>0</v>
      </c>
    </row>
    <row r="51" spans="1:3" x14ac:dyDescent="0.3">
      <c r="A51">
        <v>49</v>
      </c>
      <c r="C51" s="77">
        <f t="shared" si="0"/>
        <v>0</v>
      </c>
    </row>
    <row r="52" spans="1:3" x14ac:dyDescent="0.3">
      <c r="A52">
        <v>50</v>
      </c>
      <c r="C52" s="77">
        <f t="shared" si="0"/>
        <v>0</v>
      </c>
    </row>
    <row r="53" spans="1:3" x14ac:dyDescent="0.3">
      <c r="A53">
        <v>51</v>
      </c>
      <c r="C53" s="77">
        <f t="shared" si="0"/>
        <v>0</v>
      </c>
    </row>
    <row r="54" spans="1:3" x14ac:dyDescent="0.3">
      <c r="A54">
        <v>52</v>
      </c>
      <c r="C54" s="77">
        <f t="shared" si="0"/>
        <v>0</v>
      </c>
    </row>
    <row r="55" spans="1:3" x14ac:dyDescent="0.3">
      <c r="A55">
        <v>53</v>
      </c>
      <c r="C55" s="77">
        <f t="shared" si="0"/>
        <v>0</v>
      </c>
    </row>
    <row r="56" spans="1:3" x14ac:dyDescent="0.3">
      <c r="A56">
        <v>54</v>
      </c>
      <c r="C56" s="77">
        <f t="shared" si="0"/>
        <v>0</v>
      </c>
    </row>
    <row r="57" spans="1:3" x14ac:dyDescent="0.3">
      <c r="A57">
        <v>55</v>
      </c>
      <c r="C57" s="77">
        <f t="shared" si="0"/>
        <v>0</v>
      </c>
    </row>
    <row r="58" spans="1:3" x14ac:dyDescent="0.3">
      <c r="A58">
        <v>56</v>
      </c>
      <c r="C58" s="77">
        <f t="shared" si="0"/>
        <v>0</v>
      </c>
    </row>
    <row r="59" spans="1:3" x14ac:dyDescent="0.3">
      <c r="A59">
        <v>57</v>
      </c>
      <c r="C59" s="77">
        <f t="shared" si="0"/>
        <v>0</v>
      </c>
    </row>
    <row r="60" spans="1:3" x14ac:dyDescent="0.3">
      <c r="A60">
        <v>58</v>
      </c>
      <c r="C60" s="77">
        <f t="shared" si="0"/>
        <v>0</v>
      </c>
    </row>
    <row r="61" spans="1:3" x14ac:dyDescent="0.3">
      <c r="A61">
        <v>59</v>
      </c>
      <c r="C61" s="77">
        <f t="shared" si="0"/>
        <v>0</v>
      </c>
    </row>
    <row r="62" spans="1:3" x14ac:dyDescent="0.3">
      <c r="A62">
        <v>60</v>
      </c>
      <c r="C62" s="77">
        <f t="shared" si="0"/>
        <v>0</v>
      </c>
    </row>
    <row r="63" spans="1:3" x14ac:dyDescent="0.3">
      <c r="A63">
        <v>61</v>
      </c>
      <c r="C63" s="77">
        <f t="shared" si="0"/>
        <v>0</v>
      </c>
    </row>
    <row r="64" spans="1:3" x14ac:dyDescent="0.3">
      <c r="A64">
        <v>62</v>
      </c>
      <c r="C64" s="77">
        <f t="shared" si="0"/>
        <v>0</v>
      </c>
    </row>
    <row r="65" spans="1:3" x14ac:dyDescent="0.3">
      <c r="A65">
        <v>63</v>
      </c>
      <c r="C65" s="77">
        <f t="shared" si="0"/>
        <v>0</v>
      </c>
    </row>
    <row r="66" spans="1:3" x14ac:dyDescent="0.3">
      <c r="A66">
        <v>64</v>
      </c>
      <c r="C66" s="77">
        <f t="shared" si="0"/>
        <v>0</v>
      </c>
    </row>
    <row r="67" spans="1:3" x14ac:dyDescent="0.3">
      <c r="A67">
        <v>65</v>
      </c>
      <c r="C67" s="77">
        <f t="shared" ref="C67:C130" si="1">PV(Annual_Rate_Q/4,A67,0,-B67,0)</f>
        <v>0</v>
      </c>
    </row>
    <row r="68" spans="1:3" x14ac:dyDescent="0.3">
      <c r="A68">
        <v>66</v>
      </c>
      <c r="C68" s="77">
        <f t="shared" si="1"/>
        <v>0</v>
      </c>
    </row>
    <row r="69" spans="1:3" x14ac:dyDescent="0.3">
      <c r="A69">
        <v>67</v>
      </c>
      <c r="C69" s="77">
        <f t="shared" si="1"/>
        <v>0</v>
      </c>
    </row>
    <row r="70" spans="1:3" x14ac:dyDescent="0.3">
      <c r="A70">
        <v>68</v>
      </c>
      <c r="C70" s="77">
        <f t="shared" si="1"/>
        <v>0</v>
      </c>
    </row>
    <row r="71" spans="1:3" x14ac:dyDescent="0.3">
      <c r="A71">
        <v>69</v>
      </c>
      <c r="C71" s="77">
        <f t="shared" si="1"/>
        <v>0</v>
      </c>
    </row>
    <row r="72" spans="1:3" x14ac:dyDescent="0.3">
      <c r="A72">
        <v>70</v>
      </c>
      <c r="C72" s="77">
        <f t="shared" si="1"/>
        <v>0</v>
      </c>
    </row>
    <row r="73" spans="1:3" x14ac:dyDescent="0.3">
      <c r="A73">
        <v>71</v>
      </c>
      <c r="C73" s="77">
        <f t="shared" si="1"/>
        <v>0</v>
      </c>
    </row>
    <row r="74" spans="1:3" x14ac:dyDescent="0.3">
      <c r="A74">
        <v>72</v>
      </c>
      <c r="C74" s="77">
        <f t="shared" si="1"/>
        <v>0</v>
      </c>
    </row>
    <row r="75" spans="1:3" x14ac:dyDescent="0.3">
      <c r="A75">
        <v>73</v>
      </c>
      <c r="C75" s="77">
        <f t="shared" si="1"/>
        <v>0</v>
      </c>
    </row>
    <row r="76" spans="1:3" x14ac:dyDescent="0.3">
      <c r="A76">
        <v>74</v>
      </c>
      <c r="C76" s="77">
        <f t="shared" si="1"/>
        <v>0</v>
      </c>
    </row>
    <row r="77" spans="1:3" x14ac:dyDescent="0.3">
      <c r="A77">
        <v>75</v>
      </c>
      <c r="C77" s="77">
        <f t="shared" si="1"/>
        <v>0</v>
      </c>
    </row>
    <row r="78" spans="1:3" x14ac:dyDescent="0.3">
      <c r="A78">
        <v>76</v>
      </c>
      <c r="C78" s="77">
        <f t="shared" si="1"/>
        <v>0</v>
      </c>
    </row>
    <row r="79" spans="1:3" x14ac:dyDescent="0.3">
      <c r="A79">
        <v>77</v>
      </c>
      <c r="C79" s="77">
        <f t="shared" si="1"/>
        <v>0</v>
      </c>
    </row>
    <row r="80" spans="1:3" x14ac:dyDescent="0.3">
      <c r="A80">
        <v>78</v>
      </c>
      <c r="C80" s="77">
        <f t="shared" si="1"/>
        <v>0</v>
      </c>
    </row>
    <row r="81" spans="1:3" x14ac:dyDescent="0.3">
      <c r="A81">
        <v>79</v>
      </c>
      <c r="C81" s="77">
        <f t="shared" si="1"/>
        <v>0</v>
      </c>
    </row>
    <row r="82" spans="1:3" x14ac:dyDescent="0.3">
      <c r="A82">
        <v>80</v>
      </c>
      <c r="C82" s="77">
        <f t="shared" si="1"/>
        <v>0</v>
      </c>
    </row>
    <row r="83" spans="1:3" x14ac:dyDescent="0.3">
      <c r="A83">
        <v>81</v>
      </c>
      <c r="C83" s="77">
        <f t="shared" si="1"/>
        <v>0</v>
      </c>
    </row>
    <row r="84" spans="1:3" x14ac:dyDescent="0.3">
      <c r="A84">
        <v>82</v>
      </c>
      <c r="C84" s="77">
        <f t="shared" si="1"/>
        <v>0</v>
      </c>
    </row>
    <row r="85" spans="1:3" x14ac:dyDescent="0.3">
      <c r="A85">
        <v>83</v>
      </c>
      <c r="C85" s="77">
        <f t="shared" si="1"/>
        <v>0</v>
      </c>
    </row>
    <row r="86" spans="1:3" x14ac:dyDescent="0.3">
      <c r="A86">
        <v>84</v>
      </c>
      <c r="C86" s="77">
        <f t="shared" si="1"/>
        <v>0</v>
      </c>
    </row>
    <row r="87" spans="1:3" x14ac:dyDescent="0.3">
      <c r="A87">
        <v>85</v>
      </c>
      <c r="C87" s="77">
        <f t="shared" si="1"/>
        <v>0</v>
      </c>
    </row>
    <row r="88" spans="1:3" x14ac:dyDescent="0.3">
      <c r="A88">
        <v>86</v>
      </c>
      <c r="C88" s="77">
        <f t="shared" si="1"/>
        <v>0</v>
      </c>
    </row>
    <row r="89" spans="1:3" x14ac:dyDescent="0.3">
      <c r="A89">
        <v>87</v>
      </c>
      <c r="C89" s="77">
        <f t="shared" si="1"/>
        <v>0</v>
      </c>
    </row>
    <row r="90" spans="1:3" x14ac:dyDescent="0.3">
      <c r="A90">
        <v>88</v>
      </c>
      <c r="C90" s="77">
        <f t="shared" si="1"/>
        <v>0</v>
      </c>
    </row>
    <row r="91" spans="1:3" x14ac:dyDescent="0.3">
      <c r="A91">
        <v>89</v>
      </c>
      <c r="C91" s="77">
        <f t="shared" si="1"/>
        <v>0</v>
      </c>
    </row>
    <row r="92" spans="1:3" x14ac:dyDescent="0.3">
      <c r="A92">
        <v>90</v>
      </c>
      <c r="C92" s="77">
        <f t="shared" si="1"/>
        <v>0</v>
      </c>
    </row>
    <row r="93" spans="1:3" x14ac:dyDescent="0.3">
      <c r="A93">
        <v>91</v>
      </c>
      <c r="C93" s="77">
        <f t="shared" si="1"/>
        <v>0</v>
      </c>
    </row>
    <row r="94" spans="1:3" x14ac:dyDescent="0.3">
      <c r="A94">
        <v>92</v>
      </c>
      <c r="C94" s="77">
        <f t="shared" si="1"/>
        <v>0</v>
      </c>
    </row>
    <row r="95" spans="1:3" x14ac:dyDescent="0.3">
      <c r="A95">
        <v>93</v>
      </c>
      <c r="C95" s="77">
        <f t="shared" si="1"/>
        <v>0</v>
      </c>
    </row>
    <row r="96" spans="1:3" x14ac:dyDescent="0.3">
      <c r="A96">
        <v>94</v>
      </c>
      <c r="C96" s="77">
        <f t="shared" si="1"/>
        <v>0</v>
      </c>
    </row>
    <row r="97" spans="1:3" x14ac:dyDescent="0.3">
      <c r="A97">
        <v>95</v>
      </c>
      <c r="C97" s="77">
        <f t="shared" si="1"/>
        <v>0</v>
      </c>
    </row>
    <row r="98" spans="1:3" x14ac:dyDescent="0.3">
      <c r="A98">
        <v>96</v>
      </c>
      <c r="C98" s="77">
        <f t="shared" si="1"/>
        <v>0</v>
      </c>
    </row>
    <row r="99" spans="1:3" x14ac:dyDescent="0.3">
      <c r="A99">
        <v>97</v>
      </c>
      <c r="C99" s="77">
        <f t="shared" si="1"/>
        <v>0</v>
      </c>
    </row>
    <row r="100" spans="1:3" x14ac:dyDescent="0.3">
      <c r="A100">
        <v>98</v>
      </c>
      <c r="C100" s="77">
        <f t="shared" si="1"/>
        <v>0</v>
      </c>
    </row>
    <row r="101" spans="1:3" x14ac:dyDescent="0.3">
      <c r="A101">
        <v>99</v>
      </c>
      <c r="C101" s="77">
        <f t="shared" si="1"/>
        <v>0</v>
      </c>
    </row>
    <row r="102" spans="1:3" x14ac:dyDescent="0.3">
      <c r="A102">
        <v>100</v>
      </c>
      <c r="C102" s="77">
        <f t="shared" si="1"/>
        <v>0</v>
      </c>
    </row>
    <row r="103" spans="1:3" x14ac:dyDescent="0.3">
      <c r="A103">
        <v>101</v>
      </c>
      <c r="C103" s="77">
        <f t="shared" si="1"/>
        <v>0</v>
      </c>
    </row>
    <row r="104" spans="1:3" x14ac:dyDescent="0.3">
      <c r="A104">
        <v>102</v>
      </c>
      <c r="C104" s="77">
        <f t="shared" si="1"/>
        <v>0</v>
      </c>
    </row>
    <row r="105" spans="1:3" x14ac:dyDescent="0.3">
      <c r="A105">
        <v>103</v>
      </c>
      <c r="C105" s="77">
        <f t="shared" si="1"/>
        <v>0</v>
      </c>
    </row>
    <row r="106" spans="1:3" x14ac:dyDescent="0.3">
      <c r="A106">
        <v>104</v>
      </c>
      <c r="C106" s="77">
        <f t="shared" si="1"/>
        <v>0</v>
      </c>
    </row>
    <row r="107" spans="1:3" x14ac:dyDescent="0.3">
      <c r="A107">
        <v>105</v>
      </c>
      <c r="C107" s="77">
        <f t="shared" si="1"/>
        <v>0</v>
      </c>
    </row>
    <row r="108" spans="1:3" x14ac:dyDescent="0.3">
      <c r="A108">
        <v>106</v>
      </c>
      <c r="C108" s="77">
        <f t="shared" si="1"/>
        <v>0</v>
      </c>
    </row>
    <row r="109" spans="1:3" x14ac:dyDescent="0.3">
      <c r="A109">
        <v>107</v>
      </c>
      <c r="C109" s="77">
        <f t="shared" si="1"/>
        <v>0</v>
      </c>
    </row>
    <row r="110" spans="1:3" x14ac:dyDescent="0.3">
      <c r="A110">
        <v>108</v>
      </c>
      <c r="C110" s="77">
        <f t="shared" si="1"/>
        <v>0</v>
      </c>
    </row>
    <row r="111" spans="1:3" x14ac:dyDescent="0.3">
      <c r="A111">
        <v>109</v>
      </c>
      <c r="C111" s="77">
        <f t="shared" si="1"/>
        <v>0</v>
      </c>
    </row>
    <row r="112" spans="1:3" x14ac:dyDescent="0.3">
      <c r="A112">
        <v>110</v>
      </c>
      <c r="C112" s="77">
        <f t="shared" si="1"/>
        <v>0</v>
      </c>
    </row>
    <row r="113" spans="1:3" x14ac:dyDescent="0.3">
      <c r="A113">
        <v>111</v>
      </c>
      <c r="C113" s="77">
        <f t="shared" si="1"/>
        <v>0</v>
      </c>
    </row>
    <row r="114" spans="1:3" x14ac:dyDescent="0.3">
      <c r="A114">
        <v>112</v>
      </c>
      <c r="C114" s="77">
        <f t="shared" si="1"/>
        <v>0</v>
      </c>
    </row>
    <row r="115" spans="1:3" x14ac:dyDescent="0.3">
      <c r="A115">
        <v>113</v>
      </c>
      <c r="C115" s="77">
        <f t="shared" si="1"/>
        <v>0</v>
      </c>
    </row>
    <row r="116" spans="1:3" x14ac:dyDescent="0.3">
      <c r="A116">
        <v>114</v>
      </c>
      <c r="C116" s="77">
        <f t="shared" si="1"/>
        <v>0</v>
      </c>
    </row>
    <row r="117" spans="1:3" x14ac:dyDescent="0.3">
      <c r="A117">
        <v>115</v>
      </c>
      <c r="C117" s="77">
        <f t="shared" si="1"/>
        <v>0</v>
      </c>
    </row>
    <row r="118" spans="1:3" x14ac:dyDescent="0.3">
      <c r="A118">
        <v>116</v>
      </c>
      <c r="C118" s="77">
        <f t="shared" si="1"/>
        <v>0</v>
      </c>
    </row>
    <row r="119" spans="1:3" x14ac:dyDescent="0.3">
      <c r="A119">
        <v>117</v>
      </c>
      <c r="C119" s="77">
        <f t="shared" si="1"/>
        <v>0</v>
      </c>
    </row>
    <row r="120" spans="1:3" x14ac:dyDescent="0.3">
      <c r="A120">
        <v>118</v>
      </c>
      <c r="C120" s="77">
        <f t="shared" si="1"/>
        <v>0</v>
      </c>
    </row>
    <row r="121" spans="1:3" x14ac:dyDescent="0.3">
      <c r="A121">
        <v>119</v>
      </c>
      <c r="C121" s="77">
        <f t="shared" si="1"/>
        <v>0</v>
      </c>
    </row>
    <row r="122" spans="1:3" x14ac:dyDescent="0.3">
      <c r="A122">
        <v>120</v>
      </c>
      <c r="C122" s="77">
        <f t="shared" si="1"/>
        <v>0</v>
      </c>
    </row>
    <row r="123" spans="1:3" x14ac:dyDescent="0.3">
      <c r="A123">
        <v>121</v>
      </c>
      <c r="C123" s="77">
        <f t="shared" si="1"/>
        <v>0</v>
      </c>
    </row>
    <row r="124" spans="1:3" x14ac:dyDescent="0.3">
      <c r="A124">
        <v>122</v>
      </c>
      <c r="C124" s="77">
        <f t="shared" si="1"/>
        <v>0</v>
      </c>
    </row>
    <row r="125" spans="1:3" x14ac:dyDescent="0.3">
      <c r="A125">
        <v>123</v>
      </c>
      <c r="C125" s="77">
        <f t="shared" si="1"/>
        <v>0</v>
      </c>
    </row>
    <row r="126" spans="1:3" x14ac:dyDescent="0.3">
      <c r="A126">
        <v>124</v>
      </c>
      <c r="C126" s="77">
        <f t="shared" si="1"/>
        <v>0</v>
      </c>
    </row>
    <row r="127" spans="1:3" x14ac:dyDescent="0.3">
      <c r="A127">
        <v>125</v>
      </c>
      <c r="C127" s="77">
        <f t="shared" si="1"/>
        <v>0</v>
      </c>
    </row>
    <row r="128" spans="1:3" x14ac:dyDescent="0.3">
      <c r="A128">
        <v>126</v>
      </c>
      <c r="C128" s="77">
        <f t="shared" si="1"/>
        <v>0</v>
      </c>
    </row>
    <row r="129" spans="1:3" x14ac:dyDescent="0.3">
      <c r="A129">
        <v>127</v>
      </c>
      <c r="C129" s="77">
        <f t="shared" si="1"/>
        <v>0</v>
      </c>
    </row>
    <row r="130" spans="1:3" x14ac:dyDescent="0.3">
      <c r="A130">
        <v>128</v>
      </c>
      <c r="C130" s="77">
        <f t="shared" si="1"/>
        <v>0</v>
      </c>
    </row>
    <row r="131" spans="1:3" x14ac:dyDescent="0.3">
      <c r="A131">
        <v>129</v>
      </c>
      <c r="C131" s="77">
        <f t="shared" ref="C131:C194" si="2">PV(Annual_Rate_Q/4,A131,0,-B131,0)</f>
        <v>0</v>
      </c>
    </row>
    <row r="132" spans="1:3" x14ac:dyDescent="0.3">
      <c r="A132">
        <v>130</v>
      </c>
      <c r="C132" s="77">
        <f t="shared" si="2"/>
        <v>0</v>
      </c>
    </row>
    <row r="133" spans="1:3" x14ac:dyDescent="0.3">
      <c r="A133">
        <v>131</v>
      </c>
      <c r="C133" s="77">
        <f t="shared" si="2"/>
        <v>0</v>
      </c>
    </row>
    <row r="134" spans="1:3" x14ac:dyDescent="0.3">
      <c r="A134">
        <v>132</v>
      </c>
      <c r="C134" s="77">
        <f t="shared" si="2"/>
        <v>0</v>
      </c>
    </row>
    <row r="135" spans="1:3" x14ac:dyDescent="0.3">
      <c r="A135">
        <v>133</v>
      </c>
      <c r="C135" s="77">
        <f t="shared" si="2"/>
        <v>0</v>
      </c>
    </row>
    <row r="136" spans="1:3" x14ac:dyDescent="0.3">
      <c r="A136">
        <v>134</v>
      </c>
      <c r="C136" s="77">
        <f t="shared" si="2"/>
        <v>0</v>
      </c>
    </row>
    <row r="137" spans="1:3" x14ac:dyDescent="0.3">
      <c r="A137">
        <v>135</v>
      </c>
      <c r="C137" s="77">
        <f t="shared" si="2"/>
        <v>0</v>
      </c>
    </row>
    <row r="138" spans="1:3" x14ac:dyDescent="0.3">
      <c r="A138">
        <v>136</v>
      </c>
      <c r="C138" s="77">
        <f t="shared" si="2"/>
        <v>0</v>
      </c>
    </row>
    <row r="139" spans="1:3" x14ac:dyDescent="0.3">
      <c r="A139">
        <v>137</v>
      </c>
      <c r="C139" s="77">
        <f t="shared" si="2"/>
        <v>0</v>
      </c>
    </row>
    <row r="140" spans="1:3" x14ac:dyDescent="0.3">
      <c r="A140">
        <v>138</v>
      </c>
      <c r="C140" s="77">
        <f t="shared" si="2"/>
        <v>0</v>
      </c>
    </row>
    <row r="141" spans="1:3" x14ac:dyDescent="0.3">
      <c r="A141">
        <v>139</v>
      </c>
      <c r="C141" s="77">
        <f t="shared" si="2"/>
        <v>0</v>
      </c>
    </row>
    <row r="142" spans="1:3" x14ac:dyDescent="0.3">
      <c r="A142">
        <v>140</v>
      </c>
      <c r="C142" s="77">
        <f t="shared" si="2"/>
        <v>0</v>
      </c>
    </row>
    <row r="143" spans="1:3" x14ac:dyDescent="0.3">
      <c r="A143">
        <v>141</v>
      </c>
      <c r="C143" s="77">
        <f t="shared" si="2"/>
        <v>0</v>
      </c>
    </row>
    <row r="144" spans="1:3" x14ac:dyDescent="0.3">
      <c r="A144">
        <v>142</v>
      </c>
      <c r="C144" s="77">
        <f t="shared" si="2"/>
        <v>0</v>
      </c>
    </row>
    <row r="145" spans="1:3" x14ac:dyDescent="0.3">
      <c r="A145">
        <v>143</v>
      </c>
      <c r="C145" s="77">
        <f t="shared" si="2"/>
        <v>0</v>
      </c>
    </row>
    <row r="146" spans="1:3" x14ac:dyDescent="0.3">
      <c r="A146">
        <v>144</v>
      </c>
      <c r="C146" s="77">
        <f t="shared" si="2"/>
        <v>0</v>
      </c>
    </row>
    <row r="147" spans="1:3" x14ac:dyDescent="0.3">
      <c r="A147">
        <v>145</v>
      </c>
      <c r="C147" s="77">
        <f t="shared" si="2"/>
        <v>0</v>
      </c>
    </row>
    <row r="148" spans="1:3" x14ac:dyDescent="0.3">
      <c r="A148">
        <v>146</v>
      </c>
      <c r="C148" s="77">
        <f t="shared" si="2"/>
        <v>0</v>
      </c>
    </row>
    <row r="149" spans="1:3" x14ac:dyDescent="0.3">
      <c r="A149">
        <v>147</v>
      </c>
      <c r="C149" s="77">
        <f t="shared" si="2"/>
        <v>0</v>
      </c>
    </row>
    <row r="150" spans="1:3" x14ac:dyDescent="0.3">
      <c r="A150">
        <v>148</v>
      </c>
      <c r="C150" s="77">
        <f t="shared" si="2"/>
        <v>0</v>
      </c>
    </row>
    <row r="151" spans="1:3" x14ac:dyDescent="0.3">
      <c r="A151">
        <v>149</v>
      </c>
      <c r="C151" s="77">
        <f t="shared" si="2"/>
        <v>0</v>
      </c>
    </row>
    <row r="152" spans="1:3" x14ac:dyDescent="0.3">
      <c r="A152">
        <v>150</v>
      </c>
      <c r="C152" s="77">
        <f t="shared" si="2"/>
        <v>0</v>
      </c>
    </row>
    <row r="153" spans="1:3" x14ac:dyDescent="0.3">
      <c r="A153">
        <v>151</v>
      </c>
      <c r="C153" s="77">
        <f t="shared" si="2"/>
        <v>0</v>
      </c>
    </row>
    <row r="154" spans="1:3" x14ac:dyDescent="0.3">
      <c r="A154">
        <v>152</v>
      </c>
      <c r="C154" s="77">
        <f t="shared" si="2"/>
        <v>0</v>
      </c>
    </row>
    <row r="155" spans="1:3" x14ac:dyDescent="0.3">
      <c r="A155">
        <v>153</v>
      </c>
      <c r="C155" s="77">
        <f t="shared" si="2"/>
        <v>0</v>
      </c>
    </row>
    <row r="156" spans="1:3" x14ac:dyDescent="0.3">
      <c r="A156">
        <v>154</v>
      </c>
      <c r="C156" s="77">
        <f t="shared" si="2"/>
        <v>0</v>
      </c>
    </row>
    <row r="157" spans="1:3" x14ac:dyDescent="0.3">
      <c r="A157">
        <v>155</v>
      </c>
      <c r="C157" s="77">
        <f t="shared" si="2"/>
        <v>0</v>
      </c>
    </row>
    <row r="158" spans="1:3" x14ac:dyDescent="0.3">
      <c r="A158">
        <v>156</v>
      </c>
      <c r="C158" s="77">
        <f t="shared" si="2"/>
        <v>0</v>
      </c>
    </row>
    <row r="159" spans="1:3" x14ac:dyDescent="0.3">
      <c r="A159">
        <v>157</v>
      </c>
      <c r="C159" s="77">
        <f t="shared" si="2"/>
        <v>0</v>
      </c>
    </row>
    <row r="160" spans="1:3" x14ac:dyDescent="0.3">
      <c r="A160">
        <v>158</v>
      </c>
      <c r="C160" s="77">
        <f t="shared" si="2"/>
        <v>0</v>
      </c>
    </row>
    <row r="161" spans="1:3" x14ac:dyDescent="0.3">
      <c r="A161">
        <v>159</v>
      </c>
      <c r="C161" s="77">
        <f t="shared" si="2"/>
        <v>0</v>
      </c>
    </row>
    <row r="162" spans="1:3" x14ac:dyDescent="0.3">
      <c r="A162">
        <v>160</v>
      </c>
      <c r="C162" s="77">
        <f t="shared" si="2"/>
        <v>0</v>
      </c>
    </row>
    <row r="163" spans="1:3" x14ac:dyDescent="0.3">
      <c r="A163">
        <v>161</v>
      </c>
      <c r="C163" s="77">
        <f t="shared" si="2"/>
        <v>0</v>
      </c>
    </row>
    <row r="164" spans="1:3" x14ac:dyDescent="0.3">
      <c r="A164">
        <v>162</v>
      </c>
      <c r="C164" s="77">
        <f t="shared" si="2"/>
        <v>0</v>
      </c>
    </row>
    <row r="165" spans="1:3" x14ac:dyDescent="0.3">
      <c r="A165">
        <v>163</v>
      </c>
      <c r="C165" s="77">
        <f t="shared" si="2"/>
        <v>0</v>
      </c>
    </row>
    <row r="166" spans="1:3" x14ac:dyDescent="0.3">
      <c r="A166">
        <v>164</v>
      </c>
      <c r="C166" s="77">
        <f t="shared" si="2"/>
        <v>0</v>
      </c>
    </row>
    <row r="167" spans="1:3" x14ac:dyDescent="0.3">
      <c r="A167">
        <v>165</v>
      </c>
      <c r="C167" s="77">
        <f t="shared" si="2"/>
        <v>0</v>
      </c>
    </row>
    <row r="168" spans="1:3" x14ac:dyDescent="0.3">
      <c r="A168">
        <v>166</v>
      </c>
      <c r="C168" s="77">
        <f t="shared" si="2"/>
        <v>0</v>
      </c>
    </row>
    <row r="169" spans="1:3" x14ac:dyDescent="0.3">
      <c r="A169">
        <v>167</v>
      </c>
      <c r="C169" s="77">
        <f t="shared" si="2"/>
        <v>0</v>
      </c>
    </row>
    <row r="170" spans="1:3" x14ac:dyDescent="0.3">
      <c r="A170">
        <v>168</v>
      </c>
      <c r="C170" s="77">
        <f t="shared" si="2"/>
        <v>0</v>
      </c>
    </row>
    <row r="171" spans="1:3" x14ac:dyDescent="0.3">
      <c r="A171">
        <v>169</v>
      </c>
      <c r="C171" s="77">
        <f t="shared" si="2"/>
        <v>0</v>
      </c>
    </row>
    <row r="172" spans="1:3" x14ac:dyDescent="0.3">
      <c r="A172">
        <v>170</v>
      </c>
      <c r="C172" s="77">
        <f t="shared" si="2"/>
        <v>0</v>
      </c>
    </row>
    <row r="173" spans="1:3" x14ac:dyDescent="0.3">
      <c r="A173">
        <v>171</v>
      </c>
      <c r="C173" s="77">
        <f t="shared" si="2"/>
        <v>0</v>
      </c>
    </row>
    <row r="174" spans="1:3" x14ac:dyDescent="0.3">
      <c r="A174">
        <v>172</v>
      </c>
      <c r="C174" s="77">
        <f t="shared" si="2"/>
        <v>0</v>
      </c>
    </row>
    <row r="175" spans="1:3" x14ac:dyDescent="0.3">
      <c r="A175">
        <v>173</v>
      </c>
      <c r="C175" s="77">
        <f t="shared" si="2"/>
        <v>0</v>
      </c>
    </row>
    <row r="176" spans="1:3" x14ac:dyDescent="0.3">
      <c r="A176">
        <v>174</v>
      </c>
      <c r="C176" s="77">
        <f t="shared" si="2"/>
        <v>0</v>
      </c>
    </row>
    <row r="177" spans="1:3" x14ac:dyDescent="0.3">
      <c r="A177">
        <v>175</v>
      </c>
      <c r="C177" s="77">
        <f t="shared" si="2"/>
        <v>0</v>
      </c>
    </row>
    <row r="178" spans="1:3" x14ac:dyDescent="0.3">
      <c r="A178">
        <v>176</v>
      </c>
      <c r="C178" s="77">
        <f t="shared" si="2"/>
        <v>0</v>
      </c>
    </row>
    <row r="179" spans="1:3" x14ac:dyDescent="0.3">
      <c r="A179">
        <v>177</v>
      </c>
      <c r="C179" s="77">
        <f t="shared" si="2"/>
        <v>0</v>
      </c>
    </row>
    <row r="180" spans="1:3" x14ac:dyDescent="0.3">
      <c r="A180">
        <v>178</v>
      </c>
      <c r="C180" s="77">
        <f t="shared" si="2"/>
        <v>0</v>
      </c>
    </row>
    <row r="181" spans="1:3" x14ac:dyDescent="0.3">
      <c r="A181">
        <v>179</v>
      </c>
      <c r="C181" s="77">
        <f t="shared" si="2"/>
        <v>0</v>
      </c>
    </row>
    <row r="182" spans="1:3" x14ac:dyDescent="0.3">
      <c r="A182">
        <v>180</v>
      </c>
      <c r="C182" s="77">
        <f t="shared" si="2"/>
        <v>0</v>
      </c>
    </row>
    <row r="183" spans="1:3" x14ac:dyDescent="0.3">
      <c r="A183">
        <v>181</v>
      </c>
      <c r="C183" s="77">
        <f t="shared" si="2"/>
        <v>0</v>
      </c>
    </row>
    <row r="184" spans="1:3" x14ac:dyDescent="0.3">
      <c r="A184">
        <v>182</v>
      </c>
      <c r="C184" s="77">
        <f t="shared" si="2"/>
        <v>0</v>
      </c>
    </row>
    <row r="185" spans="1:3" x14ac:dyDescent="0.3">
      <c r="A185">
        <v>183</v>
      </c>
      <c r="C185" s="77">
        <f t="shared" si="2"/>
        <v>0</v>
      </c>
    </row>
    <row r="186" spans="1:3" x14ac:dyDescent="0.3">
      <c r="A186">
        <v>184</v>
      </c>
      <c r="C186" s="77">
        <f t="shared" si="2"/>
        <v>0</v>
      </c>
    </row>
    <row r="187" spans="1:3" x14ac:dyDescent="0.3">
      <c r="A187">
        <v>185</v>
      </c>
      <c r="C187" s="77">
        <f t="shared" si="2"/>
        <v>0</v>
      </c>
    </row>
    <row r="188" spans="1:3" x14ac:dyDescent="0.3">
      <c r="A188">
        <v>186</v>
      </c>
      <c r="C188" s="77">
        <f t="shared" si="2"/>
        <v>0</v>
      </c>
    </row>
    <row r="189" spans="1:3" x14ac:dyDescent="0.3">
      <c r="A189">
        <v>187</v>
      </c>
      <c r="C189" s="77">
        <f t="shared" si="2"/>
        <v>0</v>
      </c>
    </row>
    <row r="190" spans="1:3" x14ac:dyDescent="0.3">
      <c r="A190">
        <v>188</v>
      </c>
      <c r="C190" s="77">
        <f t="shared" si="2"/>
        <v>0</v>
      </c>
    </row>
    <row r="191" spans="1:3" x14ac:dyDescent="0.3">
      <c r="A191">
        <v>189</v>
      </c>
      <c r="C191" s="77">
        <f t="shared" si="2"/>
        <v>0</v>
      </c>
    </row>
    <row r="192" spans="1:3" x14ac:dyDescent="0.3">
      <c r="A192">
        <v>190</v>
      </c>
      <c r="C192" s="77">
        <f t="shared" si="2"/>
        <v>0</v>
      </c>
    </row>
    <row r="193" spans="1:3" x14ac:dyDescent="0.3">
      <c r="A193">
        <v>191</v>
      </c>
      <c r="C193" s="77">
        <f t="shared" si="2"/>
        <v>0</v>
      </c>
    </row>
    <row r="194" spans="1:3" x14ac:dyDescent="0.3">
      <c r="A194">
        <v>192</v>
      </c>
      <c r="C194" s="77">
        <f t="shared" si="2"/>
        <v>0</v>
      </c>
    </row>
    <row r="195" spans="1:3" x14ac:dyDescent="0.3">
      <c r="A195">
        <v>193</v>
      </c>
      <c r="C195" s="77">
        <f t="shared" ref="C195:C258" si="3">PV(Annual_Rate_Q/4,A195,0,-B195,0)</f>
        <v>0</v>
      </c>
    </row>
    <row r="196" spans="1:3" x14ac:dyDescent="0.3">
      <c r="A196">
        <v>194</v>
      </c>
      <c r="C196" s="77">
        <f t="shared" si="3"/>
        <v>0</v>
      </c>
    </row>
    <row r="197" spans="1:3" x14ac:dyDescent="0.3">
      <c r="A197">
        <v>195</v>
      </c>
      <c r="C197" s="77">
        <f t="shared" si="3"/>
        <v>0</v>
      </c>
    </row>
    <row r="198" spans="1:3" x14ac:dyDescent="0.3">
      <c r="A198">
        <v>196</v>
      </c>
      <c r="C198" s="77">
        <f t="shared" si="3"/>
        <v>0</v>
      </c>
    </row>
    <row r="199" spans="1:3" x14ac:dyDescent="0.3">
      <c r="A199">
        <v>197</v>
      </c>
      <c r="C199" s="77">
        <f t="shared" si="3"/>
        <v>0</v>
      </c>
    </row>
    <row r="200" spans="1:3" x14ac:dyDescent="0.3">
      <c r="A200">
        <v>198</v>
      </c>
      <c r="C200" s="77">
        <f t="shared" si="3"/>
        <v>0</v>
      </c>
    </row>
    <row r="201" spans="1:3" x14ac:dyDescent="0.3">
      <c r="A201">
        <v>199</v>
      </c>
      <c r="C201" s="77">
        <f t="shared" si="3"/>
        <v>0</v>
      </c>
    </row>
    <row r="202" spans="1:3" x14ac:dyDescent="0.3">
      <c r="A202">
        <v>200</v>
      </c>
      <c r="C202" s="77">
        <f t="shared" si="3"/>
        <v>0</v>
      </c>
    </row>
    <row r="203" spans="1:3" x14ac:dyDescent="0.3">
      <c r="A203">
        <v>201</v>
      </c>
      <c r="C203" s="77">
        <f t="shared" si="3"/>
        <v>0</v>
      </c>
    </row>
    <row r="204" spans="1:3" x14ac:dyDescent="0.3">
      <c r="A204">
        <v>202</v>
      </c>
      <c r="C204" s="77">
        <f t="shared" si="3"/>
        <v>0</v>
      </c>
    </row>
    <row r="205" spans="1:3" x14ac:dyDescent="0.3">
      <c r="A205">
        <v>203</v>
      </c>
      <c r="C205" s="77">
        <f t="shared" si="3"/>
        <v>0</v>
      </c>
    </row>
    <row r="206" spans="1:3" x14ac:dyDescent="0.3">
      <c r="A206">
        <v>204</v>
      </c>
      <c r="C206" s="77">
        <f t="shared" si="3"/>
        <v>0</v>
      </c>
    </row>
    <row r="207" spans="1:3" x14ac:dyDescent="0.3">
      <c r="A207">
        <v>205</v>
      </c>
      <c r="C207" s="77">
        <f t="shared" si="3"/>
        <v>0</v>
      </c>
    </row>
    <row r="208" spans="1:3" x14ac:dyDescent="0.3">
      <c r="A208">
        <v>206</v>
      </c>
      <c r="C208" s="77">
        <f t="shared" si="3"/>
        <v>0</v>
      </c>
    </row>
    <row r="209" spans="1:3" x14ac:dyDescent="0.3">
      <c r="A209">
        <v>207</v>
      </c>
      <c r="C209" s="77">
        <f t="shared" si="3"/>
        <v>0</v>
      </c>
    </row>
    <row r="210" spans="1:3" x14ac:dyDescent="0.3">
      <c r="A210">
        <v>208</v>
      </c>
      <c r="C210" s="77">
        <f t="shared" si="3"/>
        <v>0</v>
      </c>
    </row>
    <row r="211" spans="1:3" x14ac:dyDescent="0.3">
      <c r="A211">
        <v>209</v>
      </c>
      <c r="C211" s="77">
        <f t="shared" si="3"/>
        <v>0</v>
      </c>
    </row>
    <row r="212" spans="1:3" x14ac:dyDescent="0.3">
      <c r="A212">
        <v>210</v>
      </c>
      <c r="C212" s="77">
        <f t="shared" si="3"/>
        <v>0</v>
      </c>
    </row>
    <row r="213" spans="1:3" x14ac:dyDescent="0.3">
      <c r="A213">
        <v>211</v>
      </c>
      <c r="C213" s="77">
        <f t="shared" si="3"/>
        <v>0</v>
      </c>
    </row>
    <row r="214" spans="1:3" x14ac:dyDescent="0.3">
      <c r="A214">
        <v>212</v>
      </c>
      <c r="C214" s="77">
        <f t="shared" si="3"/>
        <v>0</v>
      </c>
    </row>
    <row r="215" spans="1:3" x14ac:dyDescent="0.3">
      <c r="A215">
        <v>213</v>
      </c>
      <c r="C215" s="77">
        <f t="shared" si="3"/>
        <v>0</v>
      </c>
    </row>
    <row r="216" spans="1:3" x14ac:dyDescent="0.3">
      <c r="A216">
        <v>214</v>
      </c>
      <c r="C216" s="77">
        <f t="shared" si="3"/>
        <v>0</v>
      </c>
    </row>
    <row r="217" spans="1:3" x14ac:dyDescent="0.3">
      <c r="A217">
        <v>215</v>
      </c>
      <c r="C217" s="77">
        <f t="shared" si="3"/>
        <v>0</v>
      </c>
    </row>
    <row r="218" spans="1:3" x14ac:dyDescent="0.3">
      <c r="A218">
        <v>216</v>
      </c>
      <c r="C218" s="77">
        <f t="shared" si="3"/>
        <v>0</v>
      </c>
    </row>
    <row r="219" spans="1:3" x14ac:dyDescent="0.3">
      <c r="A219">
        <v>217</v>
      </c>
      <c r="C219" s="77">
        <f t="shared" si="3"/>
        <v>0</v>
      </c>
    </row>
    <row r="220" spans="1:3" x14ac:dyDescent="0.3">
      <c r="A220">
        <v>218</v>
      </c>
      <c r="C220" s="77">
        <f t="shared" si="3"/>
        <v>0</v>
      </c>
    </row>
    <row r="221" spans="1:3" x14ac:dyDescent="0.3">
      <c r="A221">
        <v>219</v>
      </c>
      <c r="C221" s="77">
        <f t="shared" si="3"/>
        <v>0</v>
      </c>
    </row>
    <row r="222" spans="1:3" x14ac:dyDescent="0.3">
      <c r="A222">
        <v>220</v>
      </c>
      <c r="C222" s="77">
        <f t="shared" si="3"/>
        <v>0</v>
      </c>
    </row>
    <row r="223" spans="1:3" x14ac:dyDescent="0.3">
      <c r="A223">
        <v>221</v>
      </c>
      <c r="C223" s="77">
        <f t="shared" si="3"/>
        <v>0</v>
      </c>
    </row>
    <row r="224" spans="1:3" x14ac:dyDescent="0.3">
      <c r="A224">
        <v>222</v>
      </c>
      <c r="C224" s="77">
        <f t="shared" si="3"/>
        <v>0</v>
      </c>
    </row>
    <row r="225" spans="1:3" x14ac:dyDescent="0.3">
      <c r="A225">
        <v>223</v>
      </c>
      <c r="C225" s="77">
        <f t="shared" si="3"/>
        <v>0</v>
      </c>
    </row>
    <row r="226" spans="1:3" x14ac:dyDescent="0.3">
      <c r="A226">
        <v>224</v>
      </c>
      <c r="C226" s="77">
        <f t="shared" si="3"/>
        <v>0</v>
      </c>
    </row>
    <row r="227" spans="1:3" x14ac:dyDescent="0.3">
      <c r="A227">
        <v>225</v>
      </c>
      <c r="C227" s="77">
        <f t="shared" si="3"/>
        <v>0</v>
      </c>
    </row>
    <row r="228" spans="1:3" x14ac:dyDescent="0.3">
      <c r="A228">
        <v>226</v>
      </c>
      <c r="C228" s="77">
        <f t="shared" si="3"/>
        <v>0</v>
      </c>
    </row>
    <row r="229" spans="1:3" x14ac:dyDescent="0.3">
      <c r="A229">
        <v>227</v>
      </c>
      <c r="C229" s="77">
        <f t="shared" si="3"/>
        <v>0</v>
      </c>
    </row>
    <row r="230" spans="1:3" x14ac:dyDescent="0.3">
      <c r="A230">
        <v>228</v>
      </c>
      <c r="C230" s="77">
        <f t="shared" si="3"/>
        <v>0</v>
      </c>
    </row>
    <row r="231" spans="1:3" x14ac:dyDescent="0.3">
      <c r="A231">
        <v>229</v>
      </c>
      <c r="C231" s="77">
        <f t="shared" si="3"/>
        <v>0</v>
      </c>
    </row>
    <row r="232" spans="1:3" x14ac:dyDescent="0.3">
      <c r="A232">
        <v>230</v>
      </c>
      <c r="C232" s="77">
        <f t="shared" si="3"/>
        <v>0</v>
      </c>
    </row>
    <row r="233" spans="1:3" x14ac:dyDescent="0.3">
      <c r="A233">
        <v>231</v>
      </c>
      <c r="C233" s="77">
        <f t="shared" si="3"/>
        <v>0</v>
      </c>
    </row>
    <row r="234" spans="1:3" x14ac:dyDescent="0.3">
      <c r="A234">
        <v>232</v>
      </c>
      <c r="C234" s="77">
        <f t="shared" si="3"/>
        <v>0</v>
      </c>
    </row>
    <row r="235" spans="1:3" x14ac:dyDescent="0.3">
      <c r="A235">
        <v>233</v>
      </c>
      <c r="C235" s="77">
        <f t="shared" si="3"/>
        <v>0</v>
      </c>
    </row>
    <row r="236" spans="1:3" x14ac:dyDescent="0.3">
      <c r="A236">
        <v>234</v>
      </c>
      <c r="C236" s="77">
        <f t="shared" si="3"/>
        <v>0</v>
      </c>
    </row>
    <row r="237" spans="1:3" x14ac:dyDescent="0.3">
      <c r="A237">
        <v>235</v>
      </c>
      <c r="C237" s="77">
        <f t="shared" si="3"/>
        <v>0</v>
      </c>
    </row>
    <row r="238" spans="1:3" x14ac:dyDescent="0.3">
      <c r="A238">
        <v>236</v>
      </c>
      <c r="C238" s="77">
        <f t="shared" si="3"/>
        <v>0</v>
      </c>
    </row>
    <row r="239" spans="1:3" x14ac:dyDescent="0.3">
      <c r="A239">
        <v>237</v>
      </c>
      <c r="C239" s="77">
        <f t="shared" si="3"/>
        <v>0</v>
      </c>
    </row>
    <row r="240" spans="1:3" x14ac:dyDescent="0.3">
      <c r="A240">
        <v>238</v>
      </c>
      <c r="C240" s="77">
        <f t="shared" si="3"/>
        <v>0</v>
      </c>
    </row>
    <row r="241" spans="1:3" x14ac:dyDescent="0.3">
      <c r="A241">
        <v>239</v>
      </c>
      <c r="C241" s="77">
        <f t="shared" si="3"/>
        <v>0</v>
      </c>
    </row>
    <row r="242" spans="1:3" x14ac:dyDescent="0.3">
      <c r="A242">
        <v>240</v>
      </c>
      <c r="C242" s="77">
        <f t="shared" si="3"/>
        <v>0</v>
      </c>
    </row>
    <row r="243" spans="1:3" x14ac:dyDescent="0.3">
      <c r="A243">
        <v>241</v>
      </c>
      <c r="C243" s="77">
        <f t="shared" si="3"/>
        <v>0</v>
      </c>
    </row>
    <row r="244" spans="1:3" x14ac:dyDescent="0.3">
      <c r="A244">
        <v>242</v>
      </c>
      <c r="C244" s="77">
        <f t="shared" si="3"/>
        <v>0</v>
      </c>
    </row>
    <row r="245" spans="1:3" x14ac:dyDescent="0.3">
      <c r="A245">
        <v>243</v>
      </c>
      <c r="C245" s="77">
        <f t="shared" si="3"/>
        <v>0</v>
      </c>
    </row>
    <row r="246" spans="1:3" x14ac:dyDescent="0.3">
      <c r="A246">
        <v>244</v>
      </c>
      <c r="C246" s="77">
        <f t="shared" si="3"/>
        <v>0</v>
      </c>
    </row>
    <row r="247" spans="1:3" x14ac:dyDescent="0.3">
      <c r="A247">
        <v>245</v>
      </c>
      <c r="C247" s="77">
        <f t="shared" si="3"/>
        <v>0</v>
      </c>
    </row>
    <row r="248" spans="1:3" x14ac:dyDescent="0.3">
      <c r="A248">
        <v>246</v>
      </c>
      <c r="C248" s="77">
        <f t="shared" si="3"/>
        <v>0</v>
      </c>
    </row>
    <row r="249" spans="1:3" x14ac:dyDescent="0.3">
      <c r="A249">
        <v>247</v>
      </c>
      <c r="C249" s="77">
        <f t="shared" si="3"/>
        <v>0</v>
      </c>
    </row>
    <row r="250" spans="1:3" x14ac:dyDescent="0.3">
      <c r="A250">
        <v>248</v>
      </c>
      <c r="C250" s="77">
        <f t="shared" si="3"/>
        <v>0</v>
      </c>
    </row>
    <row r="251" spans="1:3" x14ac:dyDescent="0.3">
      <c r="A251">
        <v>249</v>
      </c>
      <c r="C251" s="77">
        <f t="shared" si="3"/>
        <v>0</v>
      </c>
    </row>
    <row r="252" spans="1:3" x14ac:dyDescent="0.3">
      <c r="A252">
        <v>250</v>
      </c>
      <c r="C252" s="77">
        <f t="shared" si="3"/>
        <v>0</v>
      </c>
    </row>
    <row r="253" spans="1:3" x14ac:dyDescent="0.3">
      <c r="A253">
        <v>251</v>
      </c>
      <c r="C253" s="77">
        <f t="shared" si="3"/>
        <v>0</v>
      </c>
    </row>
    <row r="254" spans="1:3" x14ac:dyDescent="0.3">
      <c r="A254">
        <v>252</v>
      </c>
      <c r="C254" s="77">
        <f t="shared" si="3"/>
        <v>0</v>
      </c>
    </row>
    <row r="255" spans="1:3" x14ac:dyDescent="0.3">
      <c r="A255">
        <v>253</v>
      </c>
      <c r="C255" s="77">
        <f t="shared" si="3"/>
        <v>0</v>
      </c>
    </row>
    <row r="256" spans="1:3" x14ac:dyDescent="0.3">
      <c r="A256">
        <v>254</v>
      </c>
      <c r="C256" s="77">
        <f t="shared" si="3"/>
        <v>0</v>
      </c>
    </row>
    <row r="257" spans="1:3" x14ac:dyDescent="0.3">
      <c r="A257">
        <v>255</v>
      </c>
      <c r="C257" s="77">
        <f t="shared" si="3"/>
        <v>0</v>
      </c>
    </row>
    <row r="258" spans="1:3" x14ac:dyDescent="0.3">
      <c r="A258">
        <v>256</v>
      </c>
      <c r="C258" s="77">
        <f t="shared" si="3"/>
        <v>0</v>
      </c>
    </row>
    <row r="259" spans="1:3" x14ac:dyDescent="0.3">
      <c r="A259">
        <v>257</v>
      </c>
      <c r="C259" s="77">
        <f t="shared" ref="C259:C322" si="4">PV(Annual_Rate_Q/4,A259,0,-B259,0)</f>
        <v>0</v>
      </c>
    </row>
    <row r="260" spans="1:3" x14ac:dyDescent="0.3">
      <c r="A260">
        <v>258</v>
      </c>
      <c r="C260" s="77">
        <f t="shared" si="4"/>
        <v>0</v>
      </c>
    </row>
    <row r="261" spans="1:3" x14ac:dyDescent="0.3">
      <c r="A261">
        <v>259</v>
      </c>
      <c r="C261" s="77">
        <f t="shared" si="4"/>
        <v>0</v>
      </c>
    </row>
    <row r="262" spans="1:3" x14ac:dyDescent="0.3">
      <c r="A262">
        <v>260</v>
      </c>
      <c r="C262" s="77">
        <f t="shared" si="4"/>
        <v>0</v>
      </c>
    </row>
    <row r="263" spans="1:3" x14ac:dyDescent="0.3">
      <c r="A263">
        <v>261</v>
      </c>
      <c r="C263" s="77">
        <f t="shared" si="4"/>
        <v>0</v>
      </c>
    </row>
    <row r="264" spans="1:3" x14ac:dyDescent="0.3">
      <c r="A264">
        <v>262</v>
      </c>
      <c r="C264" s="77">
        <f t="shared" si="4"/>
        <v>0</v>
      </c>
    </row>
    <row r="265" spans="1:3" x14ac:dyDescent="0.3">
      <c r="A265">
        <v>263</v>
      </c>
      <c r="C265" s="77">
        <f t="shared" si="4"/>
        <v>0</v>
      </c>
    </row>
    <row r="266" spans="1:3" x14ac:dyDescent="0.3">
      <c r="A266">
        <v>264</v>
      </c>
      <c r="C266" s="77">
        <f t="shared" si="4"/>
        <v>0</v>
      </c>
    </row>
    <row r="267" spans="1:3" x14ac:dyDescent="0.3">
      <c r="A267">
        <v>265</v>
      </c>
      <c r="C267" s="77">
        <f t="shared" si="4"/>
        <v>0</v>
      </c>
    </row>
    <row r="268" spans="1:3" x14ac:dyDescent="0.3">
      <c r="A268">
        <v>266</v>
      </c>
      <c r="C268" s="77">
        <f t="shared" si="4"/>
        <v>0</v>
      </c>
    </row>
    <row r="269" spans="1:3" x14ac:dyDescent="0.3">
      <c r="A269">
        <v>267</v>
      </c>
      <c r="C269" s="77">
        <f t="shared" si="4"/>
        <v>0</v>
      </c>
    </row>
    <row r="270" spans="1:3" x14ac:dyDescent="0.3">
      <c r="A270">
        <v>268</v>
      </c>
      <c r="C270" s="77">
        <f t="shared" si="4"/>
        <v>0</v>
      </c>
    </row>
    <row r="271" spans="1:3" x14ac:dyDescent="0.3">
      <c r="A271">
        <v>269</v>
      </c>
      <c r="C271" s="77">
        <f t="shared" si="4"/>
        <v>0</v>
      </c>
    </row>
    <row r="272" spans="1:3" x14ac:dyDescent="0.3">
      <c r="A272">
        <v>270</v>
      </c>
      <c r="C272" s="77">
        <f t="shared" si="4"/>
        <v>0</v>
      </c>
    </row>
    <row r="273" spans="1:3" x14ac:dyDescent="0.3">
      <c r="A273">
        <v>271</v>
      </c>
      <c r="C273" s="77">
        <f t="shared" si="4"/>
        <v>0</v>
      </c>
    </row>
    <row r="274" spans="1:3" x14ac:dyDescent="0.3">
      <c r="A274">
        <v>272</v>
      </c>
      <c r="C274" s="77">
        <f t="shared" si="4"/>
        <v>0</v>
      </c>
    </row>
    <row r="275" spans="1:3" x14ac:dyDescent="0.3">
      <c r="A275">
        <v>273</v>
      </c>
      <c r="C275" s="77">
        <f t="shared" si="4"/>
        <v>0</v>
      </c>
    </row>
    <row r="276" spans="1:3" x14ac:dyDescent="0.3">
      <c r="A276">
        <v>274</v>
      </c>
      <c r="C276" s="77">
        <f t="shared" si="4"/>
        <v>0</v>
      </c>
    </row>
    <row r="277" spans="1:3" x14ac:dyDescent="0.3">
      <c r="A277">
        <v>275</v>
      </c>
      <c r="C277" s="77">
        <f t="shared" si="4"/>
        <v>0</v>
      </c>
    </row>
    <row r="278" spans="1:3" x14ac:dyDescent="0.3">
      <c r="A278">
        <v>276</v>
      </c>
      <c r="C278" s="77">
        <f t="shared" si="4"/>
        <v>0</v>
      </c>
    </row>
    <row r="279" spans="1:3" x14ac:dyDescent="0.3">
      <c r="A279">
        <v>277</v>
      </c>
      <c r="C279" s="77">
        <f t="shared" si="4"/>
        <v>0</v>
      </c>
    </row>
    <row r="280" spans="1:3" x14ac:dyDescent="0.3">
      <c r="A280">
        <v>278</v>
      </c>
      <c r="C280" s="77">
        <f t="shared" si="4"/>
        <v>0</v>
      </c>
    </row>
    <row r="281" spans="1:3" x14ac:dyDescent="0.3">
      <c r="A281">
        <v>279</v>
      </c>
      <c r="C281" s="77">
        <f t="shared" si="4"/>
        <v>0</v>
      </c>
    </row>
    <row r="282" spans="1:3" x14ac:dyDescent="0.3">
      <c r="A282">
        <v>280</v>
      </c>
      <c r="C282" s="77">
        <f t="shared" si="4"/>
        <v>0</v>
      </c>
    </row>
    <row r="283" spans="1:3" x14ac:dyDescent="0.3">
      <c r="A283">
        <v>281</v>
      </c>
      <c r="C283" s="77">
        <f t="shared" si="4"/>
        <v>0</v>
      </c>
    </row>
    <row r="284" spans="1:3" x14ac:dyDescent="0.3">
      <c r="A284">
        <v>282</v>
      </c>
      <c r="C284" s="77">
        <f t="shared" si="4"/>
        <v>0</v>
      </c>
    </row>
    <row r="285" spans="1:3" x14ac:dyDescent="0.3">
      <c r="A285">
        <v>283</v>
      </c>
      <c r="C285" s="77">
        <f t="shared" si="4"/>
        <v>0</v>
      </c>
    </row>
    <row r="286" spans="1:3" x14ac:dyDescent="0.3">
      <c r="A286">
        <v>284</v>
      </c>
      <c r="C286" s="77">
        <f t="shared" si="4"/>
        <v>0</v>
      </c>
    </row>
    <row r="287" spans="1:3" x14ac:dyDescent="0.3">
      <c r="A287">
        <v>285</v>
      </c>
      <c r="C287" s="77">
        <f t="shared" si="4"/>
        <v>0</v>
      </c>
    </row>
    <row r="288" spans="1:3" x14ac:dyDescent="0.3">
      <c r="A288">
        <v>286</v>
      </c>
      <c r="C288" s="77">
        <f t="shared" si="4"/>
        <v>0</v>
      </c>
    </row>
    <row r="289" spans="1:3" x14ac:dyDescent="0.3">
      <c r="A289">
        <v>287</v>
      </c>
      <c r="C289" s="77">
        <f t="shared" si="4"/>
        <v>0</v>
      </c>
    </row>
    <row r="290" spans="1:3" x14ac:dyDescent="0.3">
      <c r="A290">
        <v>288</v>
      </c>
      <c r="C290" s="77">
        <f t="shared" si="4"/>
        <v>0</v>
      </c>
    </row>
    <row r="291" spans="1:3" x14ac:dyDescent="0.3">
      <c r="A291">
        <v>289</v>
      </c>
      <c r="C291" s="77">
        <f t="shared" si="4"/>
        <v>0</v>
      </c>
    </row>
    <row r="292" spans="1:3" x14ac:dyDescent="0.3">
      <c r="A292">
        <v>290</v>
      </c>
      <c r="C292" s="77">
        <f t="shared" si="4"/>
        <v>0</v>
      </c>
    </row>
    <row r="293" spans="1:3" x14ac:dyDescent="0.3">
      <c r="A293">
        <v>291</v>
      </c>
      <c r="C293" s="77">
        <f t="shared" si="4"/>
        <v>0</v>
      </c>
    </row>
    <row r="294" spans="1:3" x14ac:dyDescent="0.3">
      <c r="A294">
        <v>292</v>
      </c>
      <c r="C294" s="77">
        <f t="shared" si="4"/>
        <v>0</v>
      </c>
    </row>
    <row r="295" spans="1:3" x14ac:dyDescent="0.3">
      <c r="A295">
        <v>293</v>
      </c>
      <c r="C295" s="77">
        <f t="shared" si="4"/>
        <v>0</v>
      </c>
    </row>
    <row r="296" spans="1:3" x14ac:dyDescent="0.3">
      <c r="A296">
        <v>294</v>
      </c>
      <c r="C296" s="77">
        <f t="shared" si="4"/>
        <v>0</v>
      </c>
    </row>
    <row r="297" spans="1:3" x14ac:dyDescent="0.3">
      <c r="A297">
        <v>295</v>
      </c>
      <c r="C297" s="77">
        <f t="shared" si="4"/>
        <v>0</v>
      </c>
    </row>
    <row r="298" spans="1:3" x14ac:dyDescent="0.3">
      <c r="A298">
        <v>296</v>
      </c>
      <c r="C298" s="77">
        <f t="shared" si="4"/>
        <v>0</v>
      </c>
    </row>
    <row r="299" spans="1:3" x14ac:dyDescent="0.3">
      <c r="A299">
        <v>297</v>
      </c>
      <c r="C299" s="77">
        <f t="shared" si="4"/>
        <v>0</v>
      </c>
    </row>
    <row r="300" spans="1:3" x14ac:dyDescent="0.3">
      <c r="A300">
        <v>298</v>
      </c>
      <c r="C300" s="77">
        <f t="shared" si="4"/>
        <v>0</v>
      </c>
    </row>
    <row r="301" spans="1:3" x14ac:dyDescent="0.3">
      <c r="A301">
        <v>299</v>
      </c>
      <c r="C301" s="77">
        <f t="shared" si="4"/>
        <v>0</v>
      </c>
    </row>
    <row r="302" spans="1:3" x14ac:dyDescent="0.3">
      <c r="A302">
        <v>300</v>
      </c>
      <c r="C302" s="77">
        <f t="shared" si="4"/>
        <v>0</v>
      </c>
    </row>
    <row r="303" spans="1:3" x14ac:dyDescent="0.3">
      <c r="A303">
        <v>301</v>
      </c>
      <c r="C303" s="77">
        <f t="shared" si="4"/>
        <v>0</v>
      </c>
    </row>
    <row r="304" spans="1:3" x14ac:dyDescent="0.3">
      <c r="A304">
        <v>302</v>
      </c>
      <c r="C304" s="77">
        <f t="shared" si="4"/>
        <v>0</v>
      </c>
    </row>
    <row r="305" spans="1:3" x14ac:dyDescent="0.3">
      <c r="A305">
        <v>303</v>
      </c>
      <c r="C305" s="77">
        <f t="shared" si="4"/>
        <v>0</v>
      </c>
    </row>
    <row r="306" spans="1:3" x14ac:dyDescent="0.3">
      <c r="A306">
        <v>304</v>
      </c>
      <c r="C306" s="77">
        <f t="shared" si="4"/>
        <v>0</v>
      </c>
    </row>
    <row r="307" spans="1:3" x14ac:dyDescent="0.3">
      <c r="A307">
        <v>305</v>
      </c>
      <c r="C307" s="77">
        <f t="shared" si="4"/>
        <v>0</v>
      </c>
    </row>
    <row r="308" spans="1:3" x14ac:dyDescent="0.3">
      <c r="A308">
        <v>306</v>
      </c>
      <c r="C308" s="77">
        <f t="shared" si="4"/>
        <v>0</v>
      </c>
    </row>
    <row r="309" spans="1:3" x14ac:dyDescent="0.3">
      <c r="A309">
        <v>307</v>
      </c>
      <c r="C309" s="77">
        <f t="shared" si="4"/>
        <v>0</v>
      </c>
    </row>
    <row r="310" spans="1:3" x14ac:dyDescent="0.3">
      <c r="A310">
        <v>308</v>
      </c>
      <c r="C310" s="77">
        <f t="shared" si="4"/>
        <v>0</v>
      </c>
    </row>
    <row r="311" spans="1:3" x14ac:dyDescent="0.3">
      <c r="A311">
        <v>309</v>
      </c>
      <c r="C311" s="77">
        <f t="shared" si="4"/>
        <v>0</v>
      </c>
    </row>
    <row r="312" spans="1:3" x14ac:dyDescent="0.3">
      <c r="A312">
        <v>310</v>
      </c>
      <c r="C312" s="77">
        <f t="shared" si="4"/>
        <v>0</v>
      </c>
    </row>
    <row r="313" spans="1:3" x14ac:dyDescent="0.3">
      <c r="A313">
        <v>311</v>
      </c>
      <c r="C313" s="77">
        <f t="shared" si="4"/>
        <v>0</v>
      </c>
    </row>
    <row r="314" spans="1:3" x14ac:dyDescent="0.3">
      <c r="A314">
        <v>312</v>
      </c>
      <c r="C314" s="77">
        <f t="shared" si="4"/>
        <v>0</v>
      </c>
    </row>
    <row r="315" spans="1:3" x14ac:dyDescent="0.3">
      <c r="A315">
        <v>313</v>
      </c>
      <c r="C315" s="77">
        <f t="shared" si="4"/>
        <v>0</v>
      </c>
    </row>
    <row r="316" spans="1:3" x14ac:dyDescent="0.3">
      <c r="A316">
        <v>314</v>
      </c>
      <c r="C316" s="77">
        <f t="shared" si="4"/>
        <v>0</v>
      </c>
    </row>
    <row r="317" spans="1:3" x14ac:dyDescent="0.3">
      <c r="A317">
        <v>315</v>
      </c>
      <c r="C317" s="77">
        <f t="shared" si="4"/>
        <v>0</v>
      </c>
    </row>
    <row r="318" spans="1:3" x14ac:dyDescent="0.3">
      <c r="A318">
        <v>316</v>
      </c>
      <c r="C318" s="77">
        <f t="shared" si="4"/>
        <v>0</v>
      </c>
    </row>
    <row r="319" spans="1:3" x14ac:dyDescent="0.3">
      <c r="A319">
        <v>317</v>
      </c>
      <c r="C319" s="77">
        <f t="shared" si="4"/>
        <v>0</v>
      </c>
    </row>
    <row r="320" spans="1:3" x14ac:dyDescent="0.3">
      <c r="A320">
        <v>318</v>
      </c>
      <c r="C320" s="77">
        <f t="shared" si="4"/>
        <v>0</v>
      </c>
    </row>
    <row r="321" spans="1:3" x14ac:dyDescent="0.3">
      <c r="A321">
        <v>319</v>
      </c>
      <c r="C321" s="77">
        <f t="shared" si="4"/>
        <v>0</v>
      </c>
    </row>
    <row r="322" spans="1:3" x14ac:dyDescent="0.3">
      <c r="A322">
        <v>320</v>
      </c>
      <c r="C322" s="77">
        <f t="shared" si="4"/>
        <v>0</v>
      </c>
    </row>
    <row r="323" spans="1:3" x14ac:dyDescent="0.3">
      <c r="A323">
        <v>321</v>
      </c>
      <c r="C323" s="77">
        <f t="shared" ref="C323:C362" si="5">PV(Annual_Rate_Q/4,A323,0,-B323,0)</f>
        <v>0</v>
      </c>
    </row>
    <row r="324" spans="1:3" x14ac:dyDescent="0.3">
      <c r="A324">
        <v>322</v>
      </c>
      <c r="C324" s="77">
        <f t="shared" si="5"/>
        <v>0</v>
      </c>
    </row>
    <row r="325" spans="1:3" x14ac:dyDescent="0.3">
      <c r="A325">
        <v>323</v>
      </c>
      <c r="C325" s="77">
        <f t="shared" si="5"/>
        <v>0</v>
      </c>
    </row>
    <row r="326" spans="1:3" x14ac:dyDescent="0.3">
      <c r="A326">
        <v>324</v>
      </c>
      <c r="C326" s="77">
        <f t="shared" si="5"/>
        <v>0</v>
      </c>
    </row>
    <row r="327" spans="1:3" x14ac:dyDescent="0.3">
      <c r="A327">
        <v>325</v>
      </c>
      <c r="C327" s="77">
        <f t="shared" si="5"/>
        <v>0</v>
      </c>
    </row>
    <row r="328" spans="1:3" x14ac:dyDescent="0.3">
      <c r="A328">
        <v>326</v>
      </c>
      <c r="C328" s="77">
        <f t="shared" si="5"/>
        <v>0</v>
      </c>
    </row>
    <row r="329" spans="1:3" x14ac:dyDescent="0.3">
      <c r="A329">
        <v>327</v>
      </c>
      <c r="C329" s="77">
        <f t="shared" si="5"/>
        <v>0</v>
      </c>
    </row>
    <row r="330" spans="1:3" x14ac:dyDescent="0.3">
      <c r="A330">
        <v>328</v>
      </c>
      <c r="C330" s="77">
        <f t="shared" si="5"/>
        <v>0</v>
      </c>
    </row>
    <row r="331" spans="1:3" x14ac:dyDescent="0.3">
      <c r="A331">
        <v>329</v>
      </c>
      <c r="C331" s="77">
        <f t="shared" si="5"/>
        <v>0</v>
      </c>
    </row>
    <row r="332" spans="1:3" x14ac:dyDescent="0.3">
      <c r="A332">
        <v>330</v>
      </c>
      <c r="C332" s="77">
        <f t="shared" si="5"/>
        <v>0</v>
      </c>
    </row>
    <row r="333" spans="1:3" x14ac:dyDescent="0.3">
      <c r="A333">
        <v>331</v>
      </c>
      <c r="C333" s="77">
        <f t="shared" si="5"/>
        <v>0</v>
      </c>
    </row>
    <row r="334" spans="1:3" x14ac:dyDescent="0.3">
      <c r="A334">
        <v>332</v>
      </c>
      <c r="C334" s="77">
        <f t="shared" si="5"/>
        <v>0</v>
      </c>
    </row>
    <row r="335" spans="1:3" x14ac:dyDescent="0.3">
      <c r="A335">
        <v>333</v>
      </c>
      <c r="C335" s="77">
        <f t="shared" si="5"/>
        <v>0</v>
      </c>
    </row>
    <row r="336" spans="1:3" x14ac:dyDescent="0.3">
      <c r="A336">
        <v>334</v>
      </c>
      <c r="C336" s="77">
        <f t="shared" si="5"/>
        <v>0</v>
      </c>
    </row>
    <row r="337" spans="1:3" x14ac:dyDescent="0.3">
      <c r="A337">
        <v>335</v>
      </c>
      <c r="C337" s="77">
        <f t="shared" si="5"/>
        <v>0</v>
      </c>
    </row>
    <row r="338" spans="1:3" x14ac:dyDescent="0.3">
      <c r="A338">
        <v>336</v>
      </c>
      <c r="C338" s="77">
        <f t="shared" si="5"/>
        <v>0</v>
      </c>
    </row>
    <row r="339" spans="1:3" x14ac:dyDescent="0.3">
      <c r="A339">
        <v>337</v>
      </c>
      <c r="C339" s="77">
        <f t="shared" si="5"/>
        <v>0</v>
      </c>
    </row>
    <row r="340" spans="1:3" x14ac:dyDescent="0.3">
      <c r="A340">
        <v>338</v>
      </c>
      <c r="C340" s="77">
        <f t="shared" si="5"/>
        <v>0</v>
      </c>
    </row>
    <row r="341" spans="1:3" x14ac:dyDescent="0.3">
      <c r="A341">
        <v>339</v>
      </c>
      <c r="C341" s="77">
        <f t="shared" si="5"/>
        <v>0</v>
      </c>
    </row>
    <row r="342" spans="1:3" x14ac:dyDescent="0.3">
      <c r="A342">
        <v>340</v>
      </c>
      <c r="C342" s="77">
        <f t="shared" si="5"/>
        <v>0</v>
      </c>
    </row>
    <row r="343" spans="1:3" x14ac:dyDescent="0.3">
      <c r="A343">
        <v>341</v>
      </c>
      <c r="C343" s="77">
        <f t="shared" si="5"/>
        <v>0</v>
      </c>
    </row>
    <row r="344" spans="1:3" x14ac:dyDescent="0.3">
      <c r="A344">
        <v>342</v>
      </c>
      <c r="C344" s="77">
        <f t="shared" si="5"/>
        <v>0</v>
      </c>
    </row>
    <row r="345" spans="1:3" x14ac:dyDescent="0.3">
      <c r="A345">
        <v>343</v>
      </c>
      <c r="C345" s="77">
        <f t="shared" si="5"/>
        <v>0</v>
      </c>
    </row>
    <row r="346" spans="1:3" x14ac:dyDescent="0.3">
      <c r="A346">
        <v>344</v>
      </c>
      <c r="C346" s="77">
        <f t="shared" si="5"/>
        <v>0</v>
      </c>
    </row>
    <row r="347" spans="1:3" x14ac:dyDescent="0.3">
      <c r="A347">
        <v>345</v>
      </c>
      <c r="C347" s="77">
        <f t="shared" si="5"/>
        <v>0</v>
      </c>
    </row>
    <row r="348" spans="1:3" x14ac:dyDescent="0.3">
      <c r="A348">
        <v>346</v>
      </c>
      <c r="C348" s="77">
        <f t="shared" si="5"/>
        <v>0</v>
      </c>
    </row>
    <row r="349" spans="1:3" x14ac:dyDescent="0.3">
      <c r="A349">
        <v>347</v>
      </c>
      <c r="C349" s="77">
        <f t="shared" si="5"/>
        <v>0</v>
      </c>
    </row>
    <row r="350" spans="1:3" x14ac:dyDescent="0.3">
      <c r="A350">
        <v>348</v>
      </c>
      <c r="C350" s="77">
        <f t="shared" si="5"/>
        <v>0</v>
      </c>
    </row>
    <row r="351" spans="1:3" x14ac:dyDescent="0.3">
      <c r="A351">
        <v>349</v>
      </c>
      <c r="C351" s="77">
        <f t="shared" si="5"/>
        <v>0</v>
      </c>
    </row>
    <row r="352" spans="1:3" x14ac:dyDescent="0.3">
      <c r="A352">
        <v>350</v>
      </c>
      <c r="C352" s="77">
        <f t="shared" si="5"/>
        <v>0</v>
      </c>
    </row>
    <row r="353" spans="1:3" x14ac:dyDescent="0.3">
      <c r="A353">
        <v>351</v>
      </c>
      <c r="C353" s="77">
        <f t="shared" si="5"/>
        <v>0</v>
      </c>
    </row>
    <row r="354" spans="1:3" x14ac:dyDescent="0.3">
      <c r="A354">
        <v>352</v>
      </c>
      <c r="B354" s="76">
        <v>0</v>
      </c>
      <c r="C354" s="77">
        <f t="shared" si="5"/>
        <v>0</v>
      </c>
    </row>
    <row r="355" spans="1:3" x14ac:dyDescent="0.3">
      <c r="A355">
        <v>353</v>
      </c>
      <c r="C355" s="77">
        <f t="shared" si="5"/>
        <v>0</v>
      </c>
    </row>
    <row r="356" spans="1:3" x14ac:dyDescent="0.3">
      <c r="A356">
        <v>354</v>
      </c>
      <c r="C356" s="77">
        <f t="shared" si="5"/>
        <v>0</v>
      </c>
    </row>
    <row r="357" spans="1:3" x14ac:dyDescent="0.3">
      <c r="A357">
        <v>355</v>
      </c>
      <c r="C357" s="77">
        <f t="shared" si="5"/>
        <v>0</v>
      </c>
    </row>
    <row r="358" spans="1:3" x14ac:dyDescent="0.3">
      <c r="A358">
        <v>356</v>
      </c>
      <c r="C358" s="77">
        <f t="shared" si="5"/>
        <v>0</v>
      </c>
    </row>
    <row r="359" spans="1:3" x14ac:dyDescent="0.3">
      <c r="A359">
        <v>357</v>
      </c>
      <c r="C359" s="77">
        <f t="shared" si="5"/>
        <v>0</v>
      </c>
    </row>
    <row r="360" spans="1:3" x14ac:dyDescent="0.3">
      <c r="A360">
        <v>358</v>
      </c>
      <c r="C360" s="77">
        <f t="shared" si="5"/>
        <v>0</v>
      </c>
    </row>
    <row r="361" spans="1:3" x14ac:dyDescent="0.3">
      <c r="A361">
        <v>359</v>
      </c>
      <c r="C361" s="77">
        <f t="shared" si="5"/>
        <v>0</v>
      </c>
    </row>
    <row r="362" spans="1:3" x14ac:dyDescent="0.3">
      <c r="A362">
        <v>360</v>
      </c>
      <c r="C362" s="77">
        <f t="shared" si="5"/>
        <v>0</v>
      </c>
    </row>
  </sheetData>
  <mergeCells count="1">
    <mergeCell ref="A1:H1"/>
  </mergeCells>
  <pageMargins left="0.25" right="0.25" top="0.75" bottom="0.75" header="0.3" footer="0.3"/>
  <pageSetup scale="81"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C46BC-8E01-4BB3-B589-621D9D250C2F}">
  <sheetPr>
    <tabColor theme="5" tint="0.79998168889431442"/>
    <pageSetUpPr fitToPage="1"/>
  </sheetPr>
  <dimension ref="A1:O362"/>
  <sheetViews>
    <sheetView topLeftCell="A12" workbookViewId="0">
      <selection activeCell="E36" sqref="E36:E37"/>
    </sheetView>
  </sheetViews>
  <sheetFormatPr defaultColWidth="8.88671875" defaultRowHeight="14.4" x14ac:dyDescent="0.3"/>
  <cols>
    <col min="1" max="1" width="6.88671875" bestFit="1" customWidth="1"/>
    <col min="2" max="2" width="13.33203125" style="83" bestFit="1" customWidth="1"/>
    <col min="3" max="3" width="18" bestFit="1" customWidth="1"/>
    <col min="5" max="5" width="12.6640625" bestFit="1" customWidth="1"/>
    <col min="6" max="6" width="14.33203125" style="75" bestFit="1" customWidth="1"/>
    <col min="8" max="8" width="45.109375" bestFit="1" customWidth="1"/>
    <col min="12" max="12" width="10.5546875" bestFit="1" customWidth="1"/>
    <col min="14" max="14" width="14.33203125" bestFit="1" customWidth="1"/>
  </cols>
  <sheetData>
    <row r="1" spans="1:15" ht="18" x14ac:dyDescent="0.35">
      <c r="A1" s="155" t="s">
        <v>129</v>
      </c>
      <c r="B1" s="156"/>
      <c r="C1" s="156"/>
      <c r="D1" s="156"/>
      <c r="E1" s="156"/>
      <c r="F1" s="156"/>
      <c r="G1" s="156"/>
      <c r="H1" s="157"/>
    </row>
    <row r="2" spans="1:15" x14ac:dyDescent="0.3">
      <c r="A2" t="s">
        <v>118</v>
      </c>
      <c r="B2" s="83" t="s">
        <v>117</v>
      </c>
      <c r="C2" t="s">
        <v>116</v>
      </c>
      <c r="E2" t="s">
        <v>115</v>
      </c>
      <c r="F2" s="82">
        <v>5.9111999999999998E-2</v>
      </c>
      <c r="G2" s="80" t="s">
        <v>114</v>
      </c>
      <c r="H2" s="80" t="s">
        <v>113</v>
      </c>
      <c r="I2" s="80"/>
      <c r="J2" s="80"/>
      <c r="K2" s="80"/>
      <c r="L2" s="80"/>
    </row>
    <row r="3" spans="1:15" x14ac:dyDescent="0.3">
      <c r="A3">
        <v>1</v>
      </c>
      <c r="B3" s="85">
        <v>10.25</v>
      </c>
      <c r="C3" s="77">
        <f t="shared" ref="C3:C66" si="0">PV(Annual_Rate_S/2,A3,0,-B3,0)</f>
        <v>9.9557479146350474</v>
      </c>
      <c r="G3" s="80"/>
      <c r="H3" s="80" t="s">
        <v>112</v>
      </c>
      <c r="I3" s="80"/>
      <c r="J3" s="80"/>
      <c r="K3" s="80"/>
      <c r="L3" s="80"/>
    </row>
    <row r="4" spans="1:15" x14ac:dyDescent="0.3">
      <c r="A4">
        <v>2</v>
      </c>
      <c r="B4" s="85">
        <v>10.25</v>
      </c>
      <c r="C4" s="77">
        <f t="shared" si="0"/>
        <v>9.6699430770497656</v>
      </c>
      <c r="G4" s="80"/>
      <c r="H4" s="80"/>
      <c r="I4" s="80"/>
      <c r="J4" s="80"/>
      <c r="K4" s="80"/>
      <c r="L4" s="80"/>
    </row>
    <row r="5" spans="1:15" x14ac:dyDescent="0.3">
      <c r="A5">
        <v>3</v>
      </c>
      <c r="B5" s="84">
        <v>200942</v>
      </c>
      <c r="C5" s="77">
        <f t="shared" si="0"/>
        <v>184128.40825711697</v>
      </c>
      <c r="E5" t="s">
        <v>110</v>
      </c>
      <c r="F5" s="81">
        <f>SUM(B:B)</f>
        <v>12298265.5</v>
      </c>
      <c r="H5" s="80" t="s">
        <v>111</v>
      </c>
    </row>
    <row r="6" spans="1:15" x14ac:dyDescent="0.3">
      <c r="A6">
        <v>4</v>
      </c>
      <c r="B6" s="84">
        <v>200942</v>
      </c>
      <c r="C6" s="77">
        <f t="shared" si="0"/>
        <v>178842.53819813297</v>
      </c>
      <c r="E6" t="s">
        <v>109</v>
      </c>
      <c r="F6" s="76">
        <f>SUM(C:C)</f>
        <v>5367608.0040683178</v>
      </c>
    </row>
    <row r="7" spans="1:15" x14ac:dyDescent="0.3">
      <c r="A7">
        <v>5</v>
      </c>
      <c r="B7" s="84">
        <v>200942</v>
      </c>
      <c r="C7" s="77">
        <f t="shared" si="0"/>
        <v>173708.41236235132</v>
      </c>
      <c r="F7"/>
      <c r="H7" s="80" t="s">
        <v>122</v>
      </c>
    </row>
    <row r="8" spans="1:15" x14ac:dyDescent="0.3">
      <c r="A8">
        <v>6</v>
      </c>
      <c r="B8" s="84">
        <v>200942</v>
      </c>
      <c r="C8" s="77">
        <f t="shared" si="0"/>
        <v>168721.67454937016</v>
      </c>
      <c r="F8" s="76"/>
    </row>
    <row r="9" spans="1:15" x14ac:dyDescent="0.3">
      <c r="A9">
        <v>7</v>
      </c>
      <c r="B9" s="84">
        <v>200942</v>
      </c>
      <c r="C9" s="77">
        <f t="shared" si="0"/>
        <v>163878.09361450005</v>
      </c>
      <c r="F9" s="81"/>
      <c r="H9" s="80" t="s">
        <v>126</v>
      </c>
    </row>
    <row r="10" spans="1:15" x14ac:dyDescent="0.3">
      <c r="A10">
        <v>8</v>
      </c>
      <c r="B10" s="84">
        <v>200942</v>
      </c>
      <c r="C10" s="77">
        <f t="shared" si="0"/>
        <v>159173.55987872445</v>
      </c>
      <c r="F10" s="81"/>
      <c r="H10" s="80" t="s">
        <v>121</v>
      </c>
    </row>
    <row r="11" spans="1:15" x14ac:dyDescent="0.3">
      <c r="A11">
        <v>9</v>
      </c>
      <c r="B11" s="84">
        <v>201458.5</v>
      </c>
      <c r="C11" s="77">
        <f t="shared" si="0"/>
        <v>155001.47496003224</v>
      </c>
    </row>
    <row r="12" spans="1:15" x14ac:dyDescent="0.3">
      <c r="A12">
        <v>10</v>
      </c>
      <c r="B12" s="84">
        <v>201458.5</v>
      </c>
      <c r="C12" s="77">
        <f t="shared" si="0"/>
        <v>150551.7669364583</v>
      </c>
    </row>
    <row r="13" spans="1:15" x14ac:dyDescent="0.3">
      <c r="A13">
        <v>11</v>
      </c>
      <c r="B13" s="84">
        <v>202311.5</v>
      </c>
      <c r="C13" s="77">
        <f t="shared" si="0"/>
        <v>146848.95390286885</v>
      </c>
    </row>
    <row r="14" spans="1:15" x14ac:dyDescent="0.3">
      <c r="A14">
        <v>12</v>
      </c>
      <c r="B14" s="84">
        <v>202311.5</v>
      </c>
      <c r="C14" s="77">
        <f t="shared" si="0"/>
        <v>142633.28454486094</v>
      </c>
    </row>
    <row r="15" spans="1:15" x14ac:dyDescent="0.3">
      <c r="A15">
        <v>13</v>
      </c>
      <c r="B15" s="84">
        <v>202311.5</v>
      </c>
      <c r="C15" s="77">
        <f t="shared" si="0"/>
        <v>138538.63660146797</v>
      </c>
      <c r="G15" s="79"/>
    </row>
    <row r="16" spans="1:15" x14ac:dyDescent="0.3">
      <c r="A16">
        <v>14</v>
      </c>
      <c r="B16" s="84">
        <v>202311.5</v>
      </c>
      <c r="C16" s="77">
        <f t="shared" si="0"/>
        <v>134561.5358479461</v>
      </c>
      <c r="G16" s="79"/>
      <c r="N16" s="76"/>
      <c r="O16" s="76"/>
    </row>
    <row r="17" spans="1:15" x14ac:dyDescent="0.3">
      <c r="A17">
        <v>15</v>
      </c>
      <c r="B17" s="84">
        <v>202311.5</v>
      </c>
      <c r="C17" s="77">
        <f t="shared" si="0"/>
        <v>130698.60779592962</v>
      </c>
      <c r="L17" s="76"/>
      <c r="N17" s="76"/>
      <c r="O17" s="76"/>
    </row>
    <row r="18" spans="1:15" x14ac:dyDescent="0.3">
      <c r="A18">
        <v>16</v>
      </c>
      <c r="B18" s="84">
        <v>202311.5</v>
      </c>
      <c r="C18" s="77">
        <f t="shared" si="0"/>
        <v>126946.57483024684</v>
      </c>
      <c r="L18" s="76"/>
      <c r="N18" s="76"/>
      <c r="O18" s="76"/>
    </row>
    <row r="19" spans="1:15" x14ac:dyDescent="0.3">
      <c r="A19">
        <v>17</v>
      </c>
      <c r="B19" s="84">
        <v>202311.5</v>
      </c>
      <c r="C19" s="77">
        <f t="shared" si="0"/>
        <v>123302.25342793093</v>
      </c>
      <c r="L19" s="76"/>
      <c r="N19" s="76"/>
      <c r="O19" s="76"/>
    </row>
    <row r="20" spans="1:15" x14ac:dyDescent="0.3">
      <c r="A20">
        <v>18</v>
      </c>
      <c r="B20" s="84">
        <v>202311.5</v>
      </c>
      <c r="C20" s="77">
        <f t="shared" si="0"/>
        <v>119762.5514570659</v>
      </c>
    </row>
    <row r="21" spans="1:15" x14ac:dyDescent="0.3">
      <c r="A21">
        <v>19</v>
      </c>
      <c r="B21" s="84">
        <v>202311.5</v>
      </c>
      <c r="C21" s="77">
        <f t="shared" si="0"/>
        <v>116324.46555317625</v>
      </c>
      <c r="N21" s="76"/>
      <c r="O21" s="76"/>
    </row>
    <row r="22" spans="1:15" x14ac:dyDescent="0.3">
      <c r="A22">
        <v>20</v>
      </c>
      <c r="B22" s="84">
        <v>202311.5</v>
      </c>
      <c r="C22" s="77">
        <f t="shared" si="0"/>
        <v>112985.07857093374</v>
      </c>
      <c r="N22" s="76"/>
      <c r="O22" s="76"/>
    </row>
    <row r="23" spans="1:15" x14ac:dyDescent="0.3">
      <c r="A23">
        <v>21</v>
      </c>
      <c r="B23" s="84">
        <v>202311.5</v>
      </c>
      <c r="C23" s="77">
        <f t="shared" si="0"/>
        <v>109741.55710901956</v>
      </c>
      <c r="L23" s="76"/>
      <c r="N23" s="76"/>
      <c r="O23" s="76"/>
    </row>
    <row r="24" spans="1:15" x14ac:dyDescent="0.3">
      <c r="A24">
        <v>22</v>
      </c>
      <c r="B24" s="84">
        <v>202311.5</v>
      </c>
      <c r="C24" s="77">
        <f t="shared" si="0"/>
        <v>106591.14910604141</v>
      </c>
      <c r="L24" s="76"/>
      <c r="N24" s="76"/>
      <c r="O24" s="76"/>
    </row>
    <row r="25" spans="1:15" x14ac:dyDescent="0.3">
      <c r="A25">
        <v>23</v>
      </c>
      <c r="B25" s="84">
        <v>202311.5</v>
      </c>
      <c r="C25" s="77">
        <f t="shared" si="0"/>
        <v>103531.18150546589</v>
      </c>
      <c r="L25" s="76"/>
      <c r="N25" s="76"/>
      <c r="O25" s="76"/>
    </row>
    <row r="26" spans="1:15" x14ac:dyDescent="0.3">
      <c r="A26">
        <v>24</v>
      </c>
      <c r="B26" s="84">
        <v>202311.5</v>
      </c>
      <c r="C26" s="77">
        <f t="shared" si="0"/>
        <v>100559.05798758483</v>
      </c>
      <c r="L26" s="76"/>
    </row>
    <row r="27" spans="1:15" x14ac:dyDescent="0.3">
      <c r="A27">
        <v>25</v>
      </c>
      <c r="B27" s="84">
        <v>203829</v>
      </c>
      <c r="C27" s="77">
        <f t="shared" si="0"/>
        <v>98404.87774781746</v>
      </c>
    </row>
    <row r="28" spans="1:15" x14ac:dyDescent="0.3">
      <c r="A28">
        <v>26</v>
      </c>
      <c r="B28" s="84">
        <v>203829</v>
      </c>
      <c r="C28" s="77">
        <f t="shared" si="0"/>
        <v>95579.917700268328</v>
      </c>
    </row>
    <row r="29" spans="1:15" x14ac:dyDescent="0.3">
      <c r="A29">
        <v>27</v>
      </c>
      <c r="B29" s="84">
        <v>203829</v>
      </c>
      <c r="C29" s="77">
        <f t="shared" si="0"/>
        <v>92836.055251262049</v>
      </c>
    </row>
    <row r="30" spans="1:15" x14ac:dyDescent="0.3">
      <c r="A30">
        <v>28</v>
      </c>
      <c r="B30" s="84">
        <v>203829</v>
      </c>
      <c r="C30" s="77">
        <f t="shared" si="0"/>
        <v>90170.96228982402</v>
      </c>
    </row>
    <row r="31" spans="1:15" x14ac:dyDescent="0.3">
      <c r="A31">
        <v>29</v>
      </c>
      <c r="B31" s="84">
        <v>203829</v>
      </c>
      <c r="C31" s="77">
        <f t="shared" si="0"/>
        <v>87582.377539273264</v>
      </c>
    </row>
    <row r="32" spans="1:15" x14ac:dyDescent="0.3">
      <c r="A32">
        <v>30</v>
      </c>
      <c r="B32" s="84">
        <v>203829</v>
      </c>
      <c r="C32" s="77">
        <f t="shared" si="0"/>
        <v>85068.104638575533</v>
      </c>
    </row>
    <row r="33" spans="1:5" x14ac:dyDescent="0.3">
      <c r="A33">
        <v>31</v>
      </c>
      <c r="B33" s="84">
        <v>204230</v>
      </c>
      <c r="C33" s="77">
        <f t="shared" si="0"/>
        <v>82788.563350820696</v>
      </c>
    </row>
    <row r="34" spans="1:5" x14ac:dyDescent="0.3">
      <c r="A34">
        <v>32</v>
      </c>
      <c r="B34" s="84">
        <v>204230</v>
      </c>
      <c r="C34" s="77">
        <f t="shared" si="0"/>
        <v>80411.908969323369</v>
      </c>
    </row>
    <row r="35" spans="1:5" x14ac:dyDescent="0.3">
      <c r="A35">
        <v>33</v>
      </c>
      <c r="B35" s="84">
        <v>205608.5</v>
      </c>
      <c r="C35" s="77">
        <f t="shared" si="0"/>
        <v>78630.660871220694</v>
      </c>
    </row>
    <row r="36" spans="1:5" ht="15.6" x14ac:dyDescent="0.3">
      <c r="A36">
        <v>34</v>
      </c>
      <c r="B36" s="84">
        <v>205608.5</v>
      </c>
      <c r="C36" s="77">
        <f t="shared" si="0"/>
        <v>76373.369560490843</v>
      </c>
      <c r="E36" s="102" t="s">
        <v>150</v>
      </c>
    </row>
    <row r="37" spans="1:5" ht="15.6" x14ac:dyDescent="0.3">
      <c r="A37">
        <v>35</v>
      </c>
      <c r="B37" s="84">
        <v>205608.5</v>
      </c>
      <c r="C37" s="77">
        <f t="shared" si="0"/>
        <v>74180.879486391088</v>
      </c>
      <c r="E37" s="102" t="s">
        <v>149</v>
      </c>
    </row>
    <row r="38" spans="1:5" x14ac:dyDescent="0.3">
      <c r="A38">
        <v>36</v>
      </c>
      <c r="B38" s="84">
        <v>205608.5</v>
      </c>
      <c r="C38" s="77">
        <f t="shared" si="0"/>
        <v>72051.3303660909</v>
      </c>
    </row>
    <row r="39" spans="1:5" x14ac:dyDescent="0.3">
      <c r="A39">
        <v>37</v>
      </c>
      <c r="B39" s="84">
        <v>205608.5</v>
      </c>
      <c r="C39" s="77">
        <f t="shared" si="0"/>
        <v>69982.915320867338</v>
      </c>
    </row>
    <row r="40" spans="1:5" x14ac:dyDescent="0.3">
      <c r="A40">
        <v>38</v>
      </c>
      <c r="B40" s="84">
        <v>205608.5</v>
      </c>
      <c r="C40" s="77">
        <f t="shared" si="0"/>
        <v>67973.879343005494</v>
      </c>
    </row>
    <row r="41" spans="1:5" x14ac:dyDescent="0.3">
      <c r="A41">
        <v>39</v>
      </c>
      <c r="B41" s="84">
        <v>205608.5</v>
      </c>
      <c r="C41" s="77">
        <f t="shared" si="0"/>
        <v>66022.51780671037</v>
      </c>
    </row>
    <row r="42" spans="1:5" x14ac:dyDescent="0.3">
      <c r="A42">
        <v>40</v>
      </c>
      <c r="B42" s="84">
        <v>205608.5</v>
      </c>
      <c r="C42" s="77">
        <f t="shared" si="0"/>
        <v>64127.17502176702</v>
      </c>
    </row>
    <row r="43" spans="1:5" x14ac:dyDescent="0.3">
      <c r="A43">
        <v>41</v>
      </c>
      <c r="B43" s="84">
        <v>206588</v>
      </c>
      <c r="C43" s="77">
        <f t="shared" si="0"/>
        <v>62582.968765882171</v>
      </c>
    </row>
    <row r="44" spans="1:5" x14ac:dyDescent="0.3">
      <c r="A44">
        <v>42</v>
      </c>
      <c r="B44" s="84">
        <v>206588</v>
      </c>
      <c r="C44" s="77">
        <f t="shared" si="0"/>
        <v>60786.366905619689</v>
      </c>
    </row>
    <row r="45" spans="1:5" x14ac:dyDescent="0.3">
      <c r="A45">
        <v>43</v>
      </c>
      <c r="B45" s="84">
        <v>206588</v>
      </c>
      <c r="C45" s="77">
        <f t="shared" si="0"/>
        <v>59041.341030133073</v>
      </c>
    </row>
    <row r="46" spans="1:5" x14ac:dyDescent="0.3">
      <c r="A46">
        <v>44</v>
      </c>
      <c r="B46" s="84">
        <v>206588</v>
      </c>
      <c r="C46" s="77">
        <f t="shared" si="0"/>
        <v>57346.410520780883</v>
      </c>
    </row>
    <row r="47" spans="1:5" x14ac:dyDescent="0.3">
      <c r="A47">
        <v>45</v>
      </c>
      <c r="B47" s="84">
        <v>207305.5</v>
      </c>
      <c r="C47" s="77">
        <f t="shared" si="0"/>
        <v>55893.58919948453</v>
      </c>
    </row>
    <row r="48" spans="1:5" x14ac:dyDescent="0.3">
      <c r="A48">
        <v>46</v>
      </c>
      <c r="B48" s="84">
        <v>207305.5</v>
      </c>
      <c r="C48" s="77">
        <f t="shared" si="0"/>
        <v>54289.022840413279</v>
      </c>
    </row>
    <row r="49" spans="1:3" x14ac:dyDescent="0.3">
      <c r="A49">
        <v>47</v>
      </c>
      <c r="B49" s="84">
        <v>207305.5</v>
      </c>
      <c r="C49" s="77">
        <f t="shared" si="0"/>
        <v>52730.519603026252</v>
      </c>
    </row>
    <row r="50" spans="1:3" x14ac:dyDescent="0.3">
      <c r="A50">
        <v>48</v>
      </c>
      <c r="B50" s="84">
        <v>207305.5</v>
      </c>
      <c r="C50" s="77">
        <f t="shared" si="0"/>
        <v>51216.757129312289</v>
      </c>
    </row>
    <row r="51" spans="1:3" x14ac:dyDescent="0.3">
      <c r="A51">
        <v>49</v>
      </c>
      <c r="B51" s="84">
        <v>207305.5</v>
      </c>
      <c r="C51" s="77">
        <f t="shared" si="0"/>
        <v>49746.451022880057</v>
      </c>
    </row>
    <row r="52" spans="1:3" x14ac:dyDescent="0.3">
      <c r="A52">
        <v>50</v>
      </c>
      <c r="B52" s="84">
        <v>207305.5</v>
      </c>
      <c r="C52" s="77">
        <f t="shared" si="0"/>
        <v>48318.353759173915</v>
      </c>
    </row>
    <row r="53" spans="1:3" x14ac:dyDescent="0.3">
      <c r="A53">
        <v>51</v>
      </c>
      <c r="B53" s="84">
        <v>207305.5</v>
      </c>
      <c r="C53" s="77">
        <f t="shared" si="0"/>
        <v>46931.253626975049</v>
      </c>
    </row>
    <row r="54" spans="1:3" x14ac:dyDescent="0.3">
      <c r="A54">
        <v>52</v>
      </c>
      <c r="B54" s="84">
        <v>207305.5</v>
      </c>
      <c r="C54" s="77">
        <f t="shared" si="0"/>
        <v>45583.973700289302</v>
      </c>
    </row>
    <row r="55" spans="1:3" x14ac:dyDescent="0.3">
      <c r="A55">
        <v>53</v>
      </c>
      <c r="B55" s="84">
        <v>207265.5</v>
      </c>
      <c r="C55" s="77">
        <f t="shared" si="0"/>
        <v>44266.827820709696</v>
      </c>
    </row>
    <row r="56" spans="1:3" x14ac:dyDescent="0.3">
      <c r="A56">
        <v>54</v>
      </c>
      <c r="B56" s="84">
        <v>207265.5</v>
      </c>
      <c r="C56" s="77">
        <f t="shared" si="0"/>
        <v>42996.036952540424</v>
      </c>
    </row>
    <row r="57" spans="1:3" x14ac:dyDescent="0.3">
      <c r="A57">
        <v>55</v>
      </c>
      <c r="B57" s="84">
        <v>209742.5</v>
      </c>
      <c r="C57" s="77">
        <f t="shared" si="0"/>
        <v>42260.81569997489</v>
      </c>
    </row>
    <row r="58" spans="1:3" x14ac:dyDescent="0.3">
      <c r="A58">
        <v>56</v>
      </c>
      <c r="B58" s="84">
        <v>209742.5</v>
      </c>
      <c r="C58" s="77">
        <f t="shared" si="0"/>
        <v>41047.612465931808</v>
      </c>
    </row>
    <row r="59" spans="1:3" x14ac:dyDescent="0.3">
      <c r="A59">
        <v>57</v>
      </c>
      <c r="B59" s="84">
        <v>209742.5</v>
      </c>
      <c r="C59" s="77">
        <f t="shared" si="0"/>
        <v>39869.23728862909</v>
      </c>
    </row>
    <row r="60" spans="1:3" x14ac:dyDescent="0.3">
      <c r="A60">
        <v>58</v>
      </c>
      <c r="B60" s="84">
        <v>209742.5</v>
      </c>
      <c r="C60" s="77">
        <f t="shared" si="0"/>
        <v>38724.690340913068</v>
      </c>
    </row>
    <row r="61" spans="1:3" x14ac:dyDescent="0.3">
      <c r="A61">
        <v>59</v>
      </c>
      <c r="B61" s="84">
        <v>210679</v>
      </c>
      <c r="C61" s="77">
        <f t="shared" si="0"/>
        <v>37780.942498339049</v>
      </c>
    </row>
    <row r="62" spans="1:3" x14ac:dyDescent="0.3">
      <c r="A62">
        <v>60</v>
      </c>
      <c r="B62" s="84">
        <v>210679</v>
      </c>
      <c r="C62" s="77">
        <f t="shared" si="0"/>
        <v>36696.345316174207</v>
      </c>
    </row>
    <row r="63" spans="1:3" x14ac:dyDescent="0.3">
      <c r="A63">
        <v>61</v>
      </c>
      <c r="B63" s="84">
        <v>210679</v>
      </c>
      <c r="C63" s="77">
        <f t="shared" si="0"/>
        <v>35642.884229875999</v>
      </c>
    </row>
    <row r="64" spans="1:3" x14ac:dyDescent="0.3">
      <c r="A64">
        <v>62</v>
      </c>
      <c r="B64" s="84">
        <v>210679</v>
      </c>
      <c r="C64" s="77">
        <f t="shared" si="0"/>
        <v>34619.665399333309</v>
      </c>
    </row>
    <row r="65" spans="1:3" x14ac:dyDescent="0.3">
      <c r="A65">
        <v>63</v>
      </c>
      <c r="C65" s="77">
        <f t="shared" si="0"/>
        <v>0</v>
      </c>
    </row>
    <row r="66" spans="1:3" x14ac:dyDescent="0.3">
      <c r="A66">
        <v>64</v>
      </c>
      <c r="C66" s="77">
        <f t="shared" si="0"/>
        <v>0</v>
      </c>
    </row>
    <row r="67" spans="1:3" x14ac:dyDescent="0.3">
      <c r="A67">
        <v>65</v>
      </c>
      <c r="C67" s="77">
        <f t="shared" ref="C67:C130" si="1">PV(Annual_Rate_S/2,A67,0,-B67,0)</f>
        <v>0</v>
      </c>
    </row>
    <row r="68" spans="1:3" x14ac:dyDescent="0.3">
      <c r="A68">
        <v>66</v>
      </c>
      <c r="C68" s="77">
        <f t="shared" si="1"/>
        <v>0</v>
      </c>
    </row>
    <row r="69" spans="1:3" x14ac:dyDescent="0.3">
      <c r="A69">
        <v>67</v>
      </c>
      <c r="C69" s="77">
        <f t="shared" si="1"/>
        <v>0</v>
      </c>
    </row>
    <row r="70" spans="1:3" x14ac:dyDescent="0.3">
      <c r="A70">
        <v>68</v>
      </c>
      <c r="C70" s="77">
        <f t="shared" si="1"/>
        <v>0</v>
      </c>
    </row>
    <row r="71" spans="1:3" x14ac:dyDescent="0.3">
      <c r="A71">
        <v>69</v>
      </c>
      <c r="C71" s="77">
        <f t="shared" si="1"/>
        <v>0</v>
      </c>
    </row>
    <row r="72" spans="1:3" x14ac:dyDescent="0.3">
      <c r="A72">
        <v>70</v>
      </c>
      <c r="C72" s="77">
        <f t="shared" si="1"/>
        <v>0</v>
      </c>
    </row>
    <row r="73" spans="1:3" x14ac:dyDescent="0.3">
      <c r="A73">
        <v>71</v>
      </c>
      <c r="C73" s="77">
        <f t="shared" si="1"/>
        <v>0</v>
      </c>
    </row>
    <row r="74" spans="1:3" x14ac:dyDescent="0.3">
      <c r="A74">
        <v>72</v>
      </c>
      <c r="C74" s="77">
        <f t="shared" si="1"/>
        <v>0</v>
      </c>
    </row>
    <row r="75" spans="1:3" x14ac:dyDescent="0.3">
      <c r="A75">
        <v>73</v>
      </c>
      <c r="C75" s="77">
        <f t="shared" si="1"/>
        <v>0</v>
      </c>
    </row>
    <row r="76" spans="1:3" x14ac:dyDescent="0.3">
      <c r="A76">
        <v>74</v>
      </c>
      <c r="C76" s="77">
        <f t="shared" si="1"/>
        <v>0</v>
      </c>
    </row>
    <row r="77" spans="1:3" x14ac:dyDescent="0.3">
      <c r="A77">
        <v>75</v>
      </c>
      <c r="C77" s="77">
        <f t="shared" si="1"/>
        <v>0</v>
      </c>
    </row>
    <row r="78" spans="1:3" x14ac:dyDescent="0.3">
      <c r="A78">
        <v>76</v>
      </c>
      <c r="C78" s="77">
        <f t="shared" si="1"/>
        <v>0</v>
      </c>
    </row>
    <row r="79" spans="1:3" x14ac:dyDescent="0.3">
      <c r="A79">
        <v>77</v>
      </c>
      <c r="C79" s="77">
        <f t="shared" si="1"/>
        <v>0</v>
      </c>
    </row>
    <row r="80" spans="1:3" x14ac:dyDescent="0.3">
      <c r="A80">
        <v>78</v>
      </c>
      <c r="C80" s="77">
        <f t="shared" si="1"/>
        <v>0</v>
      </c>
    </row>
    <row r="81" spans="1:3" x14ac:dyDescent="0.3">
      <c r="A81">
        <v>79</v>
      </c>
      <c r="C81" s="77">
        <f t="shared" si="1"/>
        <v>0</v>
      </c>
    </row>
    <row r="82" spans="1:3" x14ac:dyDescent="0.3">
      <c r="A82">
        <v>80</v>
      </c>
      <c r="C82" s="77">
        <f t="shared" si="1"/>
        <v>0</v>
      </c>
    </row>
    <row r="83" spans="1:3" x14ac:dyDescent="0.3">
      <c r="A83">
        <v>81</v>
      </c>
      <c r="C83" s="77">
        <f t="shared" si="1"/>
        <v>0</v>
      </c>
    </row>
    <row r="84" spans="1:3" x14ac:dyDescent="0.3">
      <c r="A84">
        <v>82</v>
      </c>
      <c r="C84" s="77">
        <f t="shared" si="1"/>
        <v>0</v>
      </c>
    </row>
    <row r="85" spans="1:3" x14ac:dyDescent="0.3">
      <c r="A85">
        <v>83</v>
      </c>
      <c r="C85" s="77">
        <f t="shared" si="1"/>
        <v>0</v>
      </c>
    </row>
    <row r="86" spans="1:3" x14ac:dyDescent="0.3">
      <c r="A86">
        <v>84</v>
      </c>
      <c r="C86" s="77">
        <f t="shared" si="1"/>
        <v>0</v>
      </c>
    </row>
    <row r="87" spans="1:3" x14ac:dyDescent="0.3">
      <c r="A87">
        <v>85</v>
      </c>
      <c r="C87" s="77">
        <f t="shared" si="1"/>
        <v>0</v>
      </c>
    </row>
    <row r="88" spans="1:3" x14ac:dyDescent="0.3">
      <c r="A88">
        <v>86</v>
      </c>
      <c r="C88" s="77">
        <f t="shared" si="1"/>
        <v>0</v>
      </c>
    </row>
    <row r="89" spans="1:3" x14ac:dyDescent="0.3">
      <c r="A89">
        <v>87</v>
      </c>
      <c r="C89" s="77">
        <f t="shared" si="1"/>
        <v>0</v>
      </c>
    </row>
    <row r="90" spans="1:3" x14ac:dyDescent="0.3">
      <c r="A90">
        <v>88</v>
      </c>
      <c r="C90" s="77">
        <f t="shared" si="1"/>
        <v>0</v>
      </c>
    </row>
    <row r="91" spans="1:3" x14ac:dyDescent="0.3">
      <c r="A91">
        <v>89</v>
      </c>
      <c r="C91" s="77">
        <f t="shared" si="1"/>
        <v>0</v>
      </c>
    </row>
    <row r="92" spans="1:3" x14ac:dyDescent="0.3">
      <c r="A92">
        <v>90</v>
      </c>
      <c r="C92" s="77">
        <f t="shared" si="1"/>
        <v>0</v>
      </c>
    </row>
    <row r="93" spans="1:3" x14ac:dyDescent="0.3">
      <c r="A93">
        <v>91</v>
      </c>
      <c r="C93" s="77">
        <f t="shared" si="1"/>
        <v>0</v>
      </c>
    </row>
    <row r="94" spans="1:3" x14ac:dyDescent="0.3">
      <c r="A94">
        <v>92</v>
      </c>
      <c r="C94" s="77">
        <f t="shared" si="1"/>
        <v>0</v>
      </c>
    </row>
    <row r="95" spans="1:3" x14ac:dyDescent="0.3">
      <c r="A95">
        <v>93</v>
      </c>
      <c r="C95" s="77">
        <f t="shared" si="1"/>
        <v>0</v>
      </c>
    </row>
    <row r="96" spans="1:3" x14ac:dyDescent="0.3">
      <c r="A96">
        <v>94</v>
      </c>
      <c r="C96" s="77">
        <f t="shared" si="1"/>
        <v>0</v>
      </c>
    </row>
    <row r="97" spans="1:3" x14ac:dyDescent="0.3">
      <c r="A97">
        <v>95</v>
      </c>
      <c r="C97" s="77">
        <f t="shared" si="1"/>
        <v>0</v>
      </c>
    </row>
    <row r="98" spans="1:3" x14ac:dyDescent="0.3">
      <c r="A98">
        <v>96</v>
      </c>
      <c r="C98" s="77">
        <f t="shared" si="1"/>
        <v>0</v>
      </c>
    </row>
    <row r="99" spans="1:3" x14ac:dyDescent="0.3">
      <c r="A99">
        <v>97</v>
      </c>
      <c r="C99" s="77">
        <f t="shared" si="1"/>
        <v>0</v>
      </c>
    </row>
    <row r="100" spans="1:3" x14ac:dyDescent="0.3">
      <c r="A100">
        <v>98</v>
      </c>
      <c r="C100" s="77">
        <f t="shared" si="1"/>
        <v>0</v>
      </c>
    </row>
    <row r="101" spans="1:3" x14ac:dyDescent="0.3">
      <c r="A101">
        <v>99</v>
      </c>
      <c r="C101" s="77">
        <f t="shared" si="1"/>
        <v>0</v>
      </c>
    </row>
    <row r="102" spans="1:3" x14ac:dyDescent="0.3">
      <c r="A102">
        <v>100</v>
      </c>
      <c r="C102" s="77">
        <f t="shared" si="1"/>
        <v>0</v>
      </c>
    </row>
    <row r="103" spans="1:3" x14ac:dyDescent="0.3">
      <c r="A103">
        <v>101</v>
      </c>
      <c r="C103" s="77">
        <f t="shared" si="1"/>
        <v>0</v>
      </c>
    </row>
    <row r="104" spans="1:3" x14ac:dyDescent="0.3">
      <c r="A104">
        <v>102</v>
      </c>
      <c r="C104" s="77">
        <f t="shared" si="1"/>
        <v>0</v>
      </c>
    </row>
    <row r="105" spans="1:3" x14ac:dyDescent="0.3">
      <c r="A105">
        <v>103</v>
      </c>
      <c r="C105" s="77">
        <f t="shared" si="1"/>
        <v>0</v>
      </c>
    </row>
    <row r="106" spans="1:3" x14ac:dyDescent="0.3">
      <c r="A106">
        <v>104</v>
      </c>
      <c r="C106" s="77">
        <f t="shared" si="1"/>
        <v>0</v>
      </c>
    </row>
    <row r="107" spans="1:3" x14ac:dyDescent="0.3">
      <c r="A107">
        <v>105</v>
      </c>
      <c r="C107" s="77">
        <f t="shared" si="1"/>
        <v>0</v>
      </c>
    </row>
    <row r="108" spans="1:3" x14ac:dyDescent="0.3">
      <c r="A108">
        <v>106</v>
      </c>
      <c r="C108" s="77">
        <f t="shared" si="1"/>
        <v>0</v>
      </c>
    </row>
    <row r="109" spans="1:3" x14ac:dyDescent="0.3">
      <c r="A109">
        <v>107</v>
      </c>
      <c r="C109" s="77">
        <f t="shared" si="1"/>
        <v>0</v>
      </c>
    </row>
    <row r="110" spans="1:3" x14ac:dyDescent="0.3">
      <c r="A110">
        <v>108</v>
      </c>
      <c r="C110" s="77">
        <f t="shared" si="1"/>
        <v>0</v>
      </c>
    </row>
    <row r="111" spans="1:3" x14ac:dyDescent="0.3">
      <c r="A111">
        <v>109</v>
      </c>
      <c r="C111" s="77">
        <f t="shared" si="1"/>
        <v>0</v>
      </c>
    </row>
    <row r="112" spans="1:3" x14ac:dyDescent="0.3">
      <c r="A112">
        <v>110</v>
      </c>
      <c r="C112" s="77">
        <f t="shared" si="1"/>
        <v>0</v>
      </c>
    </row>
    <row r="113" spans="1:3" x14ac:dyDescent="0.3">
      <c r="A113">
        <v>111</v>
      </c>
      <c r="C113" s="77">
        <f t="shared" si="1"/>
        <v>0</v>
      </c>
    </row>
    <row r="114" spans="1:3" x14ac:dyDescent="0.3">
      <c r="A114">
        <v>112</v>
      </c>
      <c r="C114" s="77">
        <f t="shared" si="1"/>
        <v>0</v>
      </c>
    </row>
    <row r="115" spans="1:3" x14ac:dyDescent="0.3">
      <c r="A115">
        <v>113</v>
      </c>
      <c r="C115" s="77">
        <f t="shared" si="1"/>
        <v>0</v>
      </c>
    </row>
    <row r="116" spans="1:3" x14ac:dyDescent="0.3">
      <c r="A116">
        <v>114</v>
      </c>
      <c r="C116" s="77">
        <f t="shared" si="1"/>
        <v>0</v>
      </c>
    </row>
    <row r="117" spans="1:3" x14ac:dyDescent="0.3">
      <c r="A117">
        <v>115</v>
      </c>
      <c r="C117" s="77">
        <f t="shared" si="1"/>
        <v>0</v>
      </c>
    </row>
    <row r="118" spans="1:3" x14ac:dyDescent="0.3">
      <c r="A118">
        <v>116</v>
      </c>
      <c r="C118" s="77">
        <f t="shared" si="1"/>
        <v>0</v>
      </c>
    </row>
    <row r="119" spans="1:3" x14ac:dyDescent="0.3">
      <c r="A119">
        <v>117</v>
      </c>
      <c r="C119" s="77">
        <f t="shared" si="1"/>
        <v>0</v>
      </c>
    </row>
    <row r="120" spans="1:3" x14ac:dyDescent="0.3">
      <c r="A120">
        <v>118</v>
      </c>
      <c r="C120" s="77">
        <f t="shared" si="1"/>
        <v>0</v>
      </c>
    </row>
    <row r="121" spans="1:3" x14ac:dyDescent="0.3">
      <c r="A121">
        <v>119</v>
      </c>
      <c r="C121" s="77">
        <f t="shared" si="1"/>
        <v>0</v>
      </c>
    </row>
    <row r="122" spans="1:3" x14ac:dyDescent="0.3">
      <c r="A122">
        <v>120</v>
      </c>
      <c r="C122" s="77">
        <f t="shared" si="1"/>
        <v>0</v>
      </c>
    </row>
    <row r="123" spans="1:3" x14ac:dyDescent="0.3">
      <c r="A123">
        <v>121</v>
      </c>
      <c r="C123" s="77">
        <f t="shared" si="1"/>
        <v>0</v>
      </c>
    </row>
    <row r="124" spans="1:3" x14ac:dyDescent="0.3">
      <c r="A124">
        <v>122</v>
      </c>
      <c r="C124" s="77">
        <f t="shared" si="1"/>
        <v>0</v>
      </c>
    </row>
    <row r="125" spans="1:3" x14ac:dyDescent="0.3">
      <c r="A125">
        <v>123</v>
      </c>
      <c r="C125" s="77">
        <f t="shared" si="1"/>
        <v>0</v>
      </c>
    </row>
    <row r="126" spans="1:3" x14ac:dyDescent="0.3">
      <c r="A126">
        <v>124</v>
      </c>
      <c r="C126" s="77">
        <f t="shared" si="1"/>
        <v>0</v>
      </c>
    </row>
    <row r="127" spans="1:3" x14ac:dyDescent="0.3">
      <c r="A127">
        <v>125</v>
      </c>
      <c r="C127" s="77">
        <f t="shared" si="1"/>
        <v>0</v>
      </c>
    </row>
    <row r="128" spans="1:3" x14ac:dyDescent="0.3">
      <c r="A128">
        <v>126</v>
      </c>
      <c r="C128" s="77">
        <f t="shared" si="1"/>
        <v>0</v>
      </c>
    </row>
    <row r="129" spans="1:3" x14ac:dyDescent="0.3">
      <c r="A129">
        <v>127</v>
      </c>
      <c r="C129" s="77">
        <f t="shared" si="1"/>
        <v>0</v>
      </c>
    </row>
    <row r="130" spans="1:3" x14ac:dyDescent="0.3">
      <c r="A130">
        <v>128</v>
      </c>
      <c r="C130" s="77">
        <f t="shared" si="1"/>
        <v>0</v>
      </c>
    </row>
    <row r="131" spans="1:3" x14ac:dyDescent="0.3">
      <c r="A131">
        <v>129</v>
      </c>
      <c r="C131" s="77">
        <f t="shared" ref="C131:C194" si="2">PV(Annual_Rate_S/2,A131,0,-B131,0)</f>
        <v>0</v>
      </c>
    </row>
    <row r="132" spans="1:3" x14ac:dyDescent="0.3">
      <c r="A132">
        <v>130</v>
      </c>
      <c r="C132" s="77">
        <f t="shared" si="2"/>
        <v>0</v>
      </c>
    </row>
    <row r="133" spans="1:3" x14ac:dyDescent="0.3">
      <c r="A133">
        <v>131</v>
      </c>
      <c r="C133" s="77">
        <f t="shared" si="2"/>
        <v>0</v>
      </c>
    </row>
    <row r="134" spans="1:3" x14ac:dyDescent="0.3">
      <c r="A134">
        <v>132</v>
      </c>
      <c r="C134" s="77">
        <f t="shared" si="2"/>
        <v>0</v>
      </c>
    </row>
    <row r="135" spans="1:3" x14ac:dyDescent="0.3">
      <c r="A135">
        <v>133</v>
      </c>
      <c r="C135" s="77">
        <f t="shared" si="2"/>
        <v>0</v>
      </c>
    </row>
    <row r="136" spans="1:3" x14ac:dyDescent="0.3">
      <c r="A136">
        <v>134</v>
      </c>
      <c r="C136" s="77">
        <f t="shared" si="2"/>
        <v>0</v>
      </c>
    </row>
    <row r="137" spans="1:3" x14ac:dyDescent="0.3">
      <c r="A137">
        <v>135</v>
      </c>
      <c r="C137" s="77">
        <f t="shared" si="2"/>
        <v>0</v>
      </c>
    </row>
    <row r="138" spans="1:3" x14ac:dyDescent="0.3">
      <c r="A138">
        <v>136</v>
      </c>
      <c r="C138" s="77">
        <f t="shared" si="2"/>
        <v>0</v>
      </c>
    </row>
    <row r="139" spans="1:3" x14ac:dyDescent="0.3">
      <c r="A139">
        <v>137</v>
      </c>
      <c r="C139" s="77">
        <f t="shared" si="2"/>
        <v>0</v>
      </c>
    </row>
    <row r="140" spans="1:3" x14ac:dyDescent="0.3">
      <c r="A140">
        <v>138</v>
      </c>
      <c r="C140" s="77">
        <f t="shared" si="2"/>
        <v>0</v>
      </c>
    </row>
    <row r="141" spans="1:3" x14ac:dyDescent="0.3">
      <c r="A141">
        <v>139</v>
      </c>
      <c r="C141" s="77">
        <f t="shared" si="2"/>
        <v>0</v>
      </c>
    </row>
    <row r="142" spans="1:3" x14ac:dyDescent="0.3">
      <c r="A142">
        <v>140</v>
      </c>
      <c r="C142" s="77">
        <f t="shared" si="2"/>
        <v>0</v>
      </c>
    </row>
    <row r="143" spans="1:3" x14ac:dyDescent="0.3">
      <c r="A143">
        <v>141</v>
      </c>
      <c r="C143" s="77">
        <f t="shared" si="2"/>
        <v>0</v>
      </c>
    </row>
    <row r="144" spans="1:3" x14ac:dyDescent="0.3">
      <c r="A144">
        <v>142</v>
      </c>
      <c r="C144" s="77">
        <f t="shared" si="2"/>
        <v>0</v>
      </c>
    </row>
    <row r="145" spans="1:3" x14ac:dyDescent="0.3">
      <c r="A145">
        <v>143</v>
      </c>
      <c r="C145" s="77">
        <f t="shared" si="2"/>
        <v>0</v>
      </c>
    </row>
    <row r="146" spans="1:3" x14ac:dyDescent="0.3">
      <c r="A146">
        <v>144</v>
      </c>
      <c r="C146" s="77">
        <f t="shared" si="2"/>
        <v>0</v>
      </c>
    </row>
    <row r="147" spans="1:3" x14ac:dyDescent="0.3">
      <c r="A147">
        <v>145</v>
      </c>
      <c r="C147" s="77">
        <f t="shared" si="2"/>
        <v>0</v>
      </c>
    </row>
    <row r="148" spans="1:3" x14ac:dyDescent="0.3">
      <c r="A148">
        <v>146</v>
      </c>
      <c r="C148" s="77">
        <f t="shared" si="2"/>
        <v>0</v>
      </c>
    </row>
    <row r="149" spans="1:3" x14ac:dyDescent="0.3">
      <c r="A149">
        <v>147</v>
      </c>
      <c r="C149" s="77">
        <f t="shared" si="2"/>
        <v>0</v>
      </c>
    </row>
    <row r="150" spans="1:3" x14ac:dyDescent="0.3">
      <c r="A150">
        <v>148</v>
      </c>
      <c r="C150" s="77">
        <f t="shared" si="2"/>
        <v>0</v>
      </c>
    </row>
    <row r="151" spans="1:3" x14ac:dyDescent="0.3">
      <c r="A151">
        <v>149</v>
      </c>
      <c r="C151" s="77">
        <f t="shared" si="2"/>
        <v>0</v>
      </c>
    </row>
    <row r="152" spans="1:3" x14ac:dyDescent="0.3">
      <c r="A152">
        <v>150</v>
      </c>
      <c r="C152" s="77">
        <f t="shared" si="2"/>
        <v>0</v>
      </c>
    </row>
    <row r="153" spans="1:3" x14ac:dyDescent="0.3">
      <c r="A153">
        <v>151</v>
      </c>
      <c r="C153" s="77">
        <f t="shared" si="2"/>
        <v>0</v>
      </c>
    </row>
    <row r="154" spans="1:3" x14ac:dyDescent="0.3">
      <c r="A154">
        <v>152</v>
      </c>
      <c r="C154" s="77">
        <f t="shared" si="2"/>
        <v>0</v>
      </c>
    </row>
    <row r="155" spans="1:3" x14ac:dyDescent="0.3">
      <c r="A155">
        <v>153</v>
      </c>
      <c r="C155" s="77">
        <f t="shared" si="2"/>
        <v>0</v>
      </c>
    </row>
    <row r="156" spans="1:3" x14ac:dyDescent="0.3">
      <c r="A156">
        <v>154</v>
      </c>
      <c r="C156" s="77">
        <f t="shared" si="2"/>
        <v>0</v>
      </c>
    </row>
    <row r="157" spans="1:3" x14ac:dyDescent="0.3">
      <c r="A157">
        <v>155</v>
      </c>
      <c r="C157" s="77">
        <f t="shared" si="2"/>
        <v>0</v>
      </c>
    </row>
    <row r="158" spans="1:3" x14ac:dyDescent="0.3">
      <c r="A158">
        <v>156</v>
      </c>
      <c r="C158" s="77">
        <f t="shared" si="2"/>
        <v>0</v>
      </c>
    </row>
    <row r="159" spans="1:3" x14ac:dyDescent="0.3">
      <c r="A159">
        <v>157</v>
      </c>
      <c r="C159" s="77">
        <f t="shared" si="2"/>
        <v>0</v>
      </c>
    </row>
    <row r="160" spans="1:3" x14ac:dyDescent="0.3">
      <c r="A160">
        <v>158</v>
      </c>
      <c r="C160" s="77">
        <f t="shared" si="2"/>
        <v>0</v>
      </c>
    </row>
    <row r="161" spans="1:3" x14ac:dyDescent="0.3">
      <c r="A161">
        <v>159</v>
      </c>
      <c r="C161" s="77">
        <f t="shared" si="2"/>
        <v>0</v>
      </c>
    </row>
    <row r="162" spans="1:3" x14ac:dyDescent="0.3">
      <c r="A162">
        <v>160</v>
      </c>
      <c r="C162" s="77">
        <f t="shared" si="2"/>
        <v>0</v>
      </c>
    </row>
    <row r="163" spans="1:3" x14ac:dyDescent="0.3">
      <c r="A163">
        <v>161</v>
      </c>
      <c r="C163" s="77">
        <f t="shared" si="2"/>
        <v>0</v>
      </c>
    </row>
    <row r="164" spans="1:3" x14ac:dyDescent="0.3">
      <c r="A164">
        <v>162</v>
      </c>
      <c r="C164" s="77">
        <f t="shared" si="2"/>
        <v>0</v>
      </c>
    </row>
    <row r="165" spans="1:3" x14ac:dyDescent="0.3">
      <c r="A165">
        <v>163</v>
      </c>
      <c r="C165" s="77">
        <f t="shared" si="2"/>
        <v>0</v>
      </c>
    </row>
    <row r="166" spans="1:3" x14ac:dyDescent="0.3">
      <c r="A166">
        <v>164</v>
      </c>
      <c r="C166" s="77">
        <f t="shared" si="2"/>
        <v>0</v>
      </c>
    </row>
    <row r="167" spans="1:3" x14ac:dyDescent="0.3">
      <c r="A167">
        <v>165</v>
      </c>
      <c r="C167" s="77">
        <f t="shared" si="2"/>
        <v>0</v>
      </c>
    </row>
    <row r="168" spans="1:3" x14ac:dyDescent="0.3">
      <c r="A168">
        <v>166</v>
      </c>
      <c r="C168" s="77">
        <f t="shared" si="2"/>
        <v>0</v>
      </c>
    </row>
    <row r="169" spans="1:3" x14ac:dyDescent="0.3">
      <c r="A169">
        <v>167</v>
      </c>
      <c r="C169" s="77">
        <f t="shared" si="2"/>
        <v>0</v>
      </c>
    </row>
    <row r="170" spans="1:3" x14ac:dyDescent="0.3">
      <c r="A170">
        <v>168</v>
      </c>
      <c r="C170" s="77">
        <f t="shared" si="2"/>
        <v>0</v>
      </c>
    </row>
    <row r="171" spans="1:3" x14ac:dyDescent="0.3">
      <c r="A171">
        <v>169</v>
      </c>
      <c r="C171" s="77">
        <f t="shared" si="2"/>
        <v>0</v>
      </c>
    </row>
    <row r="172" spans="1:3" x14ac:dyDescent="0.3">
      <c r="A172">
        <v>170</v>
      </c>
      <c r="C172" s="77">
        <f t="shared" si="2"/>
        <v>0</v>
      </c>
    </row>
    <row r="173" spans="1:3" x14ac:dyDescent="0.3">
      <c r="A173">
        <v>171</v>
      </c>
      <c r="C173" s="77">
        <f t="shared" si="2"/>
        <v>0</v>
      </c>
    </row>
    <row r="174" spans="1:3" x14ac:dyDescent="0.3">
      <c r="A174">
        <v>172</v>
      </c>
      <c r="C174" s="77">
        <f t="shared" si="2"/>
        <v>0</v>
      </c>
    </row>
    <row r="175" spans="1:3" x14ac:dyDescent="0.3">
      <c r="A175">
        <v>173</v>
      </c>
      <c r="C175" s="77">
        <f t="shared" si="2"/>
        <v>0</v>
      </c>
    </row>
    <row r="176" spans="1:3" x14ac:dyDescent="0.3">
      <c r="A176">
        <v>174</v>
      </c>
      <c r="C176" s="77">
        <f t="shared" si="2"/>
        <v>0</v>
      </c>
    </row>
    <row r="177" spans="1:3" x14ac:dyDescent="0.3">
      <c r="A177">
        <v>175</v>
      </c>
      <c r="C177" s="77">
        <f t="shared" si="2"/>
        <v>0</v>
      </c>
    </row>
    <row r="178" spans="1:3" x14ac:dyDescent="0.3">
      <c r="A178">
        <v>176</v>
      </c>
      <c r="C178" s="77">
        <f t="shared" si="2"/>
        <v>0</v>
      </c>
    </row>
    <row r="179" spans="1:3" x14ac:dyDescent="0.3">
      <c r="A179">
        <v>177</v>
      </c>
      <c r="C179" s="77">
        <f t="shared" si="2"/>
        <v>0</v>
      </c>
    </row>
    <row r="180" spans="1:3" x14ac:dyDescent="0.3">
      <c r="A180">
        <v>178</v>
      </c>
      <c r="C180" s="77">
        <f t="shared" si="2"/>
        <v>0</v>
      </c>
    </row>
    <row r="181" spans="1:3" x14ac:dyDescent="0.3">
      <c r="A181">
        <v>179</v>
      </c>
      <c r="C181" s="77">
        <f t="shared" si="2"/>
        <v>0</v>
      </c>
    </row>
    <row r="182" spans="1:3" x14ac:dyDescent="0.3">
      <c r="A182">
        <v>180</v>
      </c>
      <c r="C182" s="77">
        <f t="shared" si="2"/>
        <v>0</v>
      </c>
    </row>
    <row r="183" spans="1:3" x14ac:dyDescent="0.3">
      <c r="A183">
        <v>181</v>
      </c>
      <c r="C183" s="77">
        <f t="shared" si="2"/>
        <v>0</v>
      </c>
    </row>
    <row r="184" spans="1:3" x14ac:dyDescent="0.3">
      <c r="A184">
        <v>182</v>
      </c>
      <c r="C184" s="77">
        <f t="shared" si="2"/>
        <v>0</v>
      </c>
    </row>
    <row r="185" spans="1:3" x14ac:dyDescent="0.3">
      <c r="A185">
        <v>183</v>
      </c>
      <c r="C185" s="77">
        <f t="shared" si="2"/>
        <v>0</v>
      </c>
    </row>
    <row r="186" spans="1:3" x14ac:dyDescent="0.3">
      <c r="A186">
        <v>184</v>
      </c>
      <c r="C186" s="77">
        <f t="shared" si="2"/>
        <v>0</v>
      </c>
    </row>
    <row r="187" spans="1:3" x14ac:dyDescent="0.3">
      <c r="A187">
        <v>185</v>
      </c>
      <c r="C187" s="77">
        <f t="shared" si="2"/>
        <v>0</v>
      </c>
    </row>
    <row r="188" spans="1:3" x14ac:dyDescent="0.3">
      <c r="A188">
        <v>186</v>
      </c>
      <c r="C188" s="77">
        <f t="shared" si="2"/>
        <v>0</v>
      </c>
    </row>
    <row r="189" spans="1:3" x14ac:dyDescent="0.3">
      <c r="A189">
        <v>187</v>
      </c>
      <c r="C189" s="77">
        <f t="shared" si="2"/>
        <v>0</v>
      </c>
    </row>
    <row r="190" spans="1:3" x14ac:dyDescent="0.3">
      <c r="A190">
        <v>188</v>
      </c>
      <c r="C190" s="77">
        <f t="shared" si="2"/>
        <v>0</v>
      </c>
    </row>
    <row r="191" spans="1:3" x14ac:dyDescent="0.3">
      <c r="A191">
        <v>189</v>
      </c>
      <c r="C191" s="77">
        <f t="shared" si="2"/>
        <v>0</v>
      </c>
    </row>
    <row r="192" spans="1:3" x14ac:dyDescent="0.3">
      <c r="A192">
        <v>190</v>
      </c>
      <c r="C192" s="77">
        <f t="shared" si="2"/>
        <v>0</v>
      </c>
    </row>
    <row r="193" spans="1:3" x14ac:dyDescent="0.3">
      <c r="A193">
        <v>191</v>
      </c>
      <c r="C193" s="77">
        <f t="shared" si="2"/>
        <v>0</v>
      </c>
    </row>
    <row r="194" spans="1:3" x14ac:dyDescent="0.3">
      <c r="A194">
        <v>192</v>
      </c>
      <c r="C194" s="77">
        <f t="shared" si="2"/>
        <v>0</v>
      </c>
    </row>
    <row r="195" spans="1:3" x14ac:dyDescent="0.3">
      <c r="A195">
        <v>193</v>
      </c>
      <c r="C195" s="77">
        <f t="shared" ref="C195:C258" si="3">PV(Annual_Rate_S/2,A195,0,-B195,0)</f>
        <v>0</v>
      </c>
    </row>
    <row r="196" spans="1:3" x14ac:dyDescent="0.3">
      <c r="A196">
        <v>194</v>
      </c>
      <c r="C196" s="77">
        <f t="shared" si="3"/>
        <v>0</v>
      </c>
    </row>
    <row r="197" spans="1:3" x14ac:dyDescent="0.3">
      <c r="A197">
        <v>195</v>
      </c>
      <c r="C197" s="77">
        <f t="shared" si="3"/>
        <v>0</v>
      </c>
    </row>
    <row r="198" spans="1:3" x14ac:dyDescent="0.3">
      <c r="A198">
        <v>196</v>
      </c>
      <c r="C198" s="77">
        <f t="shared" si="3"/>
        <v>0</v>
      </c>
    </row>
    <row r="199" spans="1:3" x14ac:dyDescent="0.3">
      <c r="A199">
        <v>197</v>
      </c>
      <c r="C199" s="77">
        <f t="shared" si="3"/>
        <v>0</v>
      </c>
    </row>
    <row r="200" spans="1:3" x14ac:dyDescent="0.3">
      <c r="A200">
        <v>198</v>
      </c>
      <c r="C200" s="77">
        <f t="shared" si="3"/>
        <v>0</v>
      </c>
    </row>
    <row r="201" spans="1:3" x14ac:dyDescent="0.3">
      <c r="A201">
        <v>199</v>
      </c>
      <c r="C201" s="77">
        <f t="shared" si="3"/>
        <v>0</v>
      </c>
    </row>
    <row r="202" spans="1:3" x14ac:dyDescent="0.3">
      <c r="A202">
        <v>200</v>
      </c>
      <c r="C202" s="77">
        <f t="shared" si="3"/>
        <v>0</v>
      </c>
    </row>
    <row r="203" spans="1:3" x14ac:dyDescent="0.3">
      <c r="A203">
        <v>201</v>
      </c>
      <c r="C203" s="77">
        <f t="shared" si="3"/>
        <v>0</v>
      </c>
    </row>
    <row r="204" spans="1:3" x14ac:dyDescent="0.3">
      <c r="A204">
        <v>202</v>
      </c>
      <c r="C204" s="77">
        <f t="shared" si="3"/>
        <v>0</v>
      </c>
    </row>
    <row r="205" spans="1:3" x14ac:dyDescent="0.3">
      <c r="A205">
        <v>203</v>
      </c>
      <c r="C205" s="77">
        <f t="shared" si="3"/>
        <v>0</v>
      </c>
    </row>
    <row r="206" spans="1:3" x14ac:dyDescent="0.3">
      <c r="A206">
        <v>204</v>
      </c>
      <c r="C206" s="77">
        <f t="shared" si="3"/>
        <v>0</v>
      </c>
    </row>
    <row r="207" spans="1:3" x14ac:dyDescent="0.3">
      <c r="A207">
        <v>205</v>
      </c>
      <c r="C207" s="77">
        <f t="shared" si="3"/>
        <v>0</v>
      </c>
    </row>
    <row r="208" spans="1:3" x14ac:dyDescent="0.3">
      <c r="A208">
        <v>206</v>
      </c>
      <c r="C208" s="77">
        <f t="shared" si="3"/>
        <v>0</v>
      </c>
    </row>
    <row r="209" spans="1:3" x14ac:dyDescent="0.3">
      <c r="A209">
        <v>207</v>
      </c>
      <c r="C209" s="77">
        <f t="shared" si="3"/>
        <v>0</v>
      </c>
    </row>
    <row r="210" spans="1:3" x14ac:dyDescent="0.3">
      <c r="A210">
        <v>208</v>
      </c>
      <c r="C210" s="77">
        <f t="shared" si="3"/>
        <v>0</v>
      </c>
    </row>
    <row r="211" spans="1:3" x14ac:dyDescent="0.3">
      <c r="A211">
        <v>209</v>
      </c>
      <c r="C211" s="77">
        <f t="shared" si="3"/>
        <v>0</v>
      </c>
    </row>
    <row r="212" spans="1:3" x14ac:dyDescent="0.3">
      <c r="A212">
        <v>210</v>
      </c>
      <c r="C212" s="77">
        <f t="shared" si="3"/>
        <v>0</v>
      </c>
    </row>
    <row r="213" spans="1:3" x14ac:dyDescent="0.3">
      <c r="A213">
        <v>211</v>
      </c>
      <c r="C213" s="77">
        <f t="shared" si="3"/>
        <v>0</v>
      </c>
    </row>
    <row r="214" spans="1:3" x14ac:dyDescent="0.3">
      <c r="A214">
        <v>212</v>
      </c>
      <c r="C214" s="77">
        <f t="shared" si="3"/>
        <v>0</v>
      </c>
    </row>
    <row r="215" spans="1:3" x14ac:dyDescent="0.3">
      <c r="A215">
        <v>213</v>
      </c>
      <c r="C215" s="77">
        <f t="shared" si="3"/>
        <v>0</v>
      </c>
    </row>
    <row r="216" spans="1:3" x14ac:dyDescent="0.3">
      <c r="A216">
        <v>214</v>
      </c>
      <c r="C216" s="77">
        <f t="shared" si="3"/>
        <v>0</v>
      </c>
    </row>
    <row r="217" spans="1:3" x14ac:dyDescent="0.3">
      <c r="A217">
        <v>215</v>
      </c>
      <c r="C217" s="77">
        <f t="shared" si="3"/>
        <v>0</v>
      </c>
    </row>
    <row r="218" spans="1:3" x14ac:dyDescent="0.3">
      <c r="A218">
        <v>216</v>
      </c>
      <c r="C218" s="77">
        <f t="shared" si="3"/>
        <v>0</v>
      </c>
    </row>
    <row r="219" spans="1:3" x14ac:dyDescent="0.3">
      <c r="A219">
        <v>217</v>
      </c>
      <c r="C219" s="77">
        <f t="shared" si="3"/>
        <v>0</v>
      </c>
    </row>
    <row r="220" spans="1:3" x14ac:dyDescent="0.3">
      <c r="A220">
        <v>218</v>
      </c>
      <c r="C220" s="77">
        <f t="shared" si="3"/>
        <v>0</v>
      </c>
    </row>
    <row r="221" spans="1:3" x14ac:dyDescent="0.3">
      <c r="A221">
        <v>219</v>
      </c>
      <c r="C221" s="77">
        <f t="shared" si="3"/>
        <v>0</v>
      </c>
    </row>
    <row r="222" spans="1:3" x14ac:dyDescent="0.3">
      <c r="A222">
        <v>220</v>
      </c>
      <c r="C222" s="77">
        <f t="shared" si="3"/>
        <v>0</v>
      </c>
    </row>
    <row r="223" spans="1:3" x14ac:dyDescent="0.3">
      <c r="A223">
        <v>221</v>
      </c>
      <c r="C223" s="77">
        <f t="shared" si="3"/>
        <v>0</v>
      </c>
    </row>
    <row r="224" spans="1:3" x14ac:dyDescent="0.3">
      <c r="A224">
        <v>222</v>
      </c>
      <c r="C224" s="77">
        <f t="shared" si="3"/>
        <v>0</v>
      </c>
    </row>
    <row r="225" spans="1:3" x14ac:dyDescent="0.3">
      <c r="A225">
        <v>223</v>
      </c>
      <c r="C225" s="77">
        <f t="shared" si="3"/>
        <v>0</v>
      </c>
    </row>
    <row r="226" spans="1:3" x14ac:dyDescent="0.3">
      <c r="A226">
        <v>224</v>
      </c>
      <c r="C226" s="77">
        <f t="shared" si="3"/>
        <v>0</v>
      </c>
    </row>
    <row r="227" spans="1:3" x14ac:dyDescent="0.3">
      <c r="A227">
        <v>225</v>
      </c>
      <c r="C227" s="77">
        <f t="shared" si="3"/>
        <v>0</v>
      </c>
    </row>
    <row r="228" spans="1:3" x14ac:dyDescent="0.3">
      <c r="A228">
        <v>226</v>
      </c>
      <c r="C228" s="77">
        <f t="shared" si="3"/>
        <v>0</v>
      </c>
    </row>
    <row r="229" spans="1:3" x14ac:dyDescent="0.3">
      <c r="A229">
        <v>227</v>
      </c>
      <c r="C229" s="77">
        <f t="shared" si="3"/>
        <v>0</v>
      </c>
    </row>
    <row r="230" spans="1:3" x14ac:dyDescent="0.3">
      <c r="A230">
        <v>228</v>
      </c>
      <c r="C230" s="77">
        <f t="shared" si="3"/>
        <v>0</v>
      </c>
    </row>
    <row r="231" spans="1:3" x14ac:dyDescent="0.3">
      <c r="A231">
        <v>229</v>
      </c>
      <c r="C231" s="77">
        <f t="shared" si="3"/>
        <v>0</v>
      </c>
    </row>
    <row r="232" spans="1:3" x14ac:dyDescent="0.3">
      <c r="A232">
        <v>230</v>
      </c>
      <c r="C232" s="77">
        <f t="shared" si="3"/>
        <v>0</v>
      </c>
    </row>
    <row r="233" spans="1:3" x14ac:dyDescent="0.3">
      <c r="A233">
        <v>231</v>
      </c>
      <c r="C233" s="77">
        <f t="shared" si="3"/>
        <v>0</v>
      </c>
    </row>
    <row r="234" spans="1:3" x14ac:dyDescent="0.3">
      <c r="A234">
        <v>232</v>
      </c>
      <c r="C234" s="77">
        <f t="shared" si="3"/>
        <v>0</v>
      </c>
    </row>
    <row r="235" spans="1:3" x14ac:dyDescent="0.3">
      <c r="A235">
        <v>233</v>
      </c>
      <c r="C235" s="77">
        <f t="shared" si="3"/>
        <v>0</v>
      </c>
    </row>
    <row r="236" spans="1:3" x14ac:dyDescent="0.3">
      <c r="A236">
        <v>234</v>
      </c>
      <c r="C236" s="77">
        <f t="shared" si="3"/>
        <v>0</v>
      </c>
    </row>
    <row r="237" spans="1:3" x14ac:dyDescent="0.3">
      <c r="A237">
        <v>235</v>
      </c>
      <c r="C237" s="77">
        <f t="shared" si="3"/>
        <v>0</v>
      </c>
    </row>
    <row r="238" spans="1:3" x14ac:dyDescent="0.3">
      <c r="A238">
        <v>236</v>
      </c>
      <c r="C238" s="77">
        <f t="shared" si="3"/>
        <v>0</v>
      </c>
    </row>
    <row r="239" spans="1:3" x14ac:dyDescent="0.3">
      <c r="A239">
        <v>237</v>
      </c>
      <c r="C239" s="77">
        <f t="shared" si="3"/>
        <v>0</v>
      </c>
    </row>
    <row r="240" spans="1:3" x14ac:dyDescent="0.3">
      <c r="A240">
        <v>238</v>
      </c>
      <c r="C240" s="77">
        <f t="shared" si="3"/>
        <v>0</v>
      </c>
    </row>
    <row r="241" spans="1:3" x14ac:dyDescent="0.3">
      <c r="A241">
        <v>239</v>
      </c>
      <c r="C241" s="77">
        <f t="shared" si="3"/>
        <v>0</v>
      </c>
    </row>
    <row r="242" spans="1:3" x14ac:dyDescent="0.3">
      <c r="A242">
        <v>240</v>
      </c>
      <c r="C242" s="77">
        <f t="shared" si="3"/>
        <v>0</v>
      </c>
    </row>
    <row r="243" spans="1:3" x14ac:dyDescent="0.3">
      <c r="A243">
        <v>241</v>
      </c>
      <c r="C243" s="77">
        <f t="shared" si="3"/>
        <v>0</v>
      </c>
    </row>
    <row r="244" spans="1:3" x14ac:dyDescent="0.3">
      <c r="A244">
        <v>242</v>
      </c>
      <c r="C244" s="77">
        <f t="shared" si="3"/>
        <v>0</v>
      </c>
    </row>
    <row r="245" spans="1:3" x14ac:dyDescent="0.3">
      <c r="A245">
        <v>243</v>
      </c>
      <c r="C245" s="77">
        <f t="shared" si="3"/>
        <v>0</v>
      </c>
    </row>
    <row r="246" spans="1:3" x14ac:dyDescent="0.3">
      <c r="A246">
        <v>244</v>
      </c>
      <c r="C246" s="77">
        <f t="shared" si="3"/>
        <v>0</v>
      </c>
    </row>
    <row r="247" spans="1:3" x14ac:dyDescent="0.3">
      <c r="A247">
        <v>245</v>
      </c>
      <c r="C247" s="77">
        <f t="shared" si="3"/>
        <v>0</v>
      </c>
    </row>
    <row r="248" spans="1:3" x14ac:dyDescent="0.3">
      <c r="A248">
        <v>246</v>
      </c>
      <c r="C248" s="77">
        <f t="shared" si="3"/>
        <v>0</v>
      </c>
    </row>
    <row r="249" spans="1:3" x14ac:dyDescent="0.3">
      <c r="A249">
        <v>247</v>
      </c>
      <c r="C249" s="77">
        <f t="shared" si="3"/>
        <v>0</v>
      </c>
    </row>
    <row r="250" spans="1:3" x14ac:dyDescent="0.3">
      <c r="A250">
        <v>248</v>
      </c>
      <c r="C250" s="77">
        <f t="shared" si="3"/>
        <v>0</v>
      </c>
    </row>
    <row r="251" spans="1:3" x14ac:dyDescent="0.3">
      <c r="A251">
        <v>249</v>
      </c>
      <c r="C251" s="77">
        <f t="shared" si="3"/>
        <v>0</v>
      </c>
    </row>
    <row r="252" spans="1:3" x14ac:dyDescent="0.3">
      <c r="A252">
        <v>250</v>
      </c>
      <c r="C252" s="77">
        <f t="shared" si="3"/>
        <v>0</v>
      </c>
    </row>
    <row r="253" spans="1:3" x14ac:dyDescent="0.3">
      <c r="A253">
        <v>251</v>
      </c>
      <c r="C253" s="77">
        <f t="shared" si="3"/>
        <v>0</v>
      </c>
    </row>
    <row r="254" spans="1:3" x14ac:dyDescent="0.3">
      <c r="A254">
        <v>252</v>
      </c>
      <c r="C254" s="77">
        <f t="shared" si="3"/>
        <v>0</v>
      </c>
    </row>
    <row r="255" spans="1:3" x14ac:dyDescent="0.3">
      <c r="A255">
        <v>253</v>
      </c>
      <c r="C255" s="77">
        <f t="shared" si="3"/>
        <v>0</v>
      </c>
    </row>
    <row r="256" spans="1:3" x14ac:dyDescent="0.3">
      <c r="A256">
        <v>254</v>
      </c>
      <c r="C256" s="77">
        <f t="shared" si="3"/>
        <v>0</v>
      </c>
    </row>
    <row r="257" spans="1:3" x14ac:dyDescent="0.3">
      <c r="A257">
        <v>255</v>
      </c>
      <c r="C257" s="77">
        <f t="shared" si="3"/>
        <v>0</v>
      </c>
    </row>
    <row r="258" spans="1:3" x14ac:dyDescent="0.3">
      <c r="A258">
        <v>256</v>
      </c>
      <c r="C258" s="77">
        <f t="shared" si="3"/>
        <v>0</v>
      </c>
    </row>
    <row r="259" spans="1:3" x14ac:dyDescent="0.3">
      <c r="A259">
        <v>257</v>
      </c>
      <c r="C259" s="77">
        <f t="shared" ref="C259:C322" si="4">PV(Annual_Rate_S/2,A259,0,-B259,0)</f>
        <v>0</v>
      </c>
    </row>
    <row r="260" spans="1:3" x14ac:dyDescent="0.3">
      <c r="A260">
        <v>258</v>
      </c>
      <c r="C260" s="77">
        <f t="shared" si="4"/>
        <v>0</v>
      </c>
    </row>
    <row r="261" spans="1:3" x14ac:dyDescent="0.3">
      <c r="A261">
        <v>259</v>
      </c>
      <c r="C261" s="77">
        <f t="shared" si="4"/>
        <v>0</v>
      </c>
    </row>
    <row r="262" spans="1:3" x14ac:dyDescent="0.3">
      <c r="A262">
        <v>260</v>
      </c>
      <c r="C262" s="77">
        <f t="shared" si="4"/>
        <v>0</v>
      </c>
    </row>
    <row r="263" spans="1:3" x14ac:dyDescent="0.3">
      <c r="A263">
        <v>261</v>
      </c>
      <c r="C263" s="77">
        <f t="shared" si="4"/>
        <v>0</v>
      </c>
    </row>
    <row r="264" spans="1:3" x14ac:dyDescent="0.3">
      <c r="A264">
        <v>262</v>
      </c>
      <c r="C264" s="77">
        <f t="shared" si="4"/>
        <v>0</v>
      </c>
    </row>
    <row r="265" spans="1:3" x14ac:dyDescent="0.3">
      <c r="A265">
        <v>263</v>
      </c>
      <c r="C265" s="77">
        <f t="shared" si="4"/>
        <v>0</v>
      </c>
    </row>
    <row r="266" spans="1:3" x14ac:dyDescent="0.3">
      <c r="A266">
        <v>264</v>
      </c>
      <c r="C266" s="77">
        <f t="shared" si="4"/>
        <v>0</v>
      </c>
    </row>
    <row r="267" spans="1:3" x14ac:dyDescent="0.3">
      <c r="A267">
        <v>265</v>
      </c>
      <c r="C267" s="77">
        <f t="shared" si="4"/>
        <v>0</v>
      </c>
    </row>
    <row r="268" spans="1:3" x14ac:dyDescent="0.3">
      <c r="A268">
        <v>266</v>
      </c>
      <c r="C268" s="77">
        <f t="shared" si="4"/>
        <v>0</v>
      </c>
    </row>
    <row r="269" spans="1:3" x14ac:dyDescent="0.3">
      <c r="A269">
        <v>267</v>
      </c>
      <c r="C269" s="77">
        <f t="shared" si="4"/>
        <v>0</v>
      </c>
    </row>
    <row r="270" spans="1:3" x14ac:dyDescent="0.3">
      <c r="A270">
        <v>268</v>
      </c>
      <c r="C270" s="77">
        <f t="shared" si="4"/>
        <v>0</v>
      </c>
    </row>
    <row r="271" spans="1:3" x14ac:dyDescent="0.3">
      <c r="A271">
        <v>269</v>
      </c>
      <c r="C271" s="77">
        <f t="shared" si="4"/>
        <v>0</v>
      </c>
    </row>
    <row r="272" spans="1:3" x14ac:dyDescent="0.3">
      <c r="A272">
        <v>270</v>
      </c>
      <c r="C272" s="77">
        <f t="shared" si="4"/>
        <v>0</v>
      </c>
    </row>
    <row r="273" spans="1:3" x14ac:dyDescent="0.3">
      <c r="A273">
        <v>271</v>
      </c>
      <c r="C273" s="77">
        <f t="shared" si="4"/>
        <v>0</v>
      </c>
    </row>
    <row r="274" spans="1:3" x14ac:dyDescent="0.3">
      <c r="A274">
        <v>272</v>
      </c>
      <c r="C274" s="77">
        <f t="shared" si="4"/>
        <v>0</v>
      </c>
    </row>
    <row r="275" spans="1:3" x14ac:dyDescent="0.3">
      <c r="A275">
        <v>273</v>
      </c>
      <c r="C275" s="77">
        <f t="shared" si="4"/>
        <v>0</v>
      </c>
    </row>
    <row r="276" spans="1:3" x14ac:dyDescent="0.3">
      <c r="A276">
        <v>274</v>
      </c>
      <c r="C276" s="77">
        <f t="shared" si="4"/>
        <v>0</v>
      </c>
    </row>
    <row r="277" spans="1:3" x14ac:dyDescent="0.3">
      <c r="A277">
        <v>275</v>
      </c>
      <c r="C277" s="77">
        <f t="shared" si="4"/>
        <v>0</v>
      </c>
    </row>
    <row r="278" spans="1:3" x14ac:dyDescent="0.3">
      <c r="A278">
        <v>276</v>
      </c>
      <c r="C278" s="77">
        <f t="shared" si="4"/>
        <v>0</v>
      </c>
    </row>
    <row r="279" spans="1:3" x14ac:dyDescent="0.3">
      <c r="A279">
        <v>277</v>
      </c>
      <c r="C279" s="77">
        <f t="shared" si="4"/>
        <v>0</v>
      </c>
    </row>
    <row r="280" spans="1:3" x14ac:dyDescent="0.3">
      <c r="A280">
        <v>278</v>
      </c>
      <c r="C280" s="77">
        <f t="shared" si="4"/>
        <v>0</v>
      </c>
    </row>
    <row r="281" spans="1:3" x14ac:dyDescent="0.3">
      <c r="A281">
        <v>279</v>
      </c>
      <c r="C281" s="77">
        <f t="shared" si="4"/>
        <v>0</v>
      </c>
    </row>
    <row r="282" spans="1:3" x14ac:dyDescent="0.3">
      <c r="A282">
        <v>280</v>
      </c>
      <c r="C282" s="77">
        <f t="shared" si="4"/>
        <v>0</v>
      </c>
    </row>
    <row r="283" spans="1:3" x14ac:dyDescent="0.3">
      <c r="A283">
        <v>281</v>
      </c>
      <c r="C283" s="77">
        <f t="shared" si="4"/>
        <v>0</v>
      </c>
    </row>
    <row r="284" spans="1:3" x14ac:dyDescent="0.3">
      <c r="A284">
        <v>282</v>
      </c>
      <c r="C284" s="77">
        <f t="shared" si="4"/>
        <v>0</v>
      </c>
    </row>
    <row r="285" spans="1:3" x14ac:dyDescent="0.3">
      <c r="A285">
        <v>283</v>
      </c>
      <c r="C285" s="77">
        <f t="shared" si="4"/>
        <v>0</v>
      </c>
    </row>
    <row r="286" spans="1:3" x14ac:dyDescent="0.3">
      <c r="A286">
        <v>284</v>
      </c>
      <c r="C286" s="77">
        <f t="shared" si="4"/>
        <v>0</v>
      </c>
    </row>
    <row r="287" spans="1:3" x14ac:dyDescent="0.3">
      <c r="A287">
        <v>285</v>
      </c>
      <c r="C287" s="77">
        <f t="shared" si="4"/>
        <v>0</v>
      </c>
    </row>
    <row r="288" spans="1:3" x14ac:dyDescent="0.3">
      <c r="A288">
        <v>286</v>
      </c>
      <c r="C288" s="77">
        <f t="shared" si="4"/>
        <v>0</v>
      </c>
    </row>
    <row r="289" spans="1:3" x14ac:dyDescent="0.3">
      <c r="A289">
        <v>287</v>
      </c>
      <c r="C289" s="77">
        <f t="shared" si="4"/>
        <v>0</v>
      </c>
    </row>
    <row r="290" spans="1:3" x14ac:dyDescent="0.3">
      <c r="A290">
        <v>288</v>
      </c>
      <c r="C290" s="77">
        <f t="shared" si="4"/>
        <v>0</v>
      </c>
    </row>
    <row r="291" spans="1:3" x14ac:dyDescent="0.3">
      <c r="A291">
        <v>289</v>
      </c>
      <c r="C291" s="77">
        <f t="shared" si="4"/>
        <v>0</v>
      </c>
    </row>
    <row r="292" spans="1:3" x14ac:dyDescent="0.3">
      <c r="A292">
        <v>290</v>
      </c>
      <c r="C292" s="77">
        <f t="shared" si="4"/>
        <v>0</v>
      </c>
    </row>
    <row r="293" spans="1:3" x14ac:dyDescent="0.3">
      <c r="A293">
        <v>291</v>
      </c>
      <c r="C293" s="77">
        <f t="shared" si="4"/>
        <v>0</v>
      </c>
    </row>
    <row r="294" spans="1:3" x14ac:dyDescent="0.3">
      <c r="A294">
        <v>292</v>
      </c>
      <c r="C294" s="77">
        <f t="shared" si="4"/>
        <v>0</v>
      </c>
    </row>
    <row r="295" spans="1:3" x14ac:dyDescent="0.3">
      <c r="A295">
        <v>293</v>
      </c>
      <c r="C295" s="77">
        <f t="shared" si="4"/>
        <v>0</v>
      </c>
    </row>
    <row r="296" spans="1:3" x14ac:dyDescent="0.3">
      <c r="A296">
        <v>294</v>
      </c>
      <c r="C296" s="77">
        <f t="shared" si="4"/>
        <v>0</v>
      </c>
    </row>
    <row r="297" spans="1:3" x14ac:dyDescent="0.3">
      <c r="A297">
        <v>295</v>
      </c>
      <c r="C297" s="77">
        <f t="shared" si="4"/>
        <v>0</v>
      </c>
    </row>
    <row r="298" spans="1:3" x14ac:dyDescent="0.3">
      <c r="A298">
        <v>296</v>
      </c>
      <c r="C298" s="77">
        <f t="shared" si="4"/>
        <v>0</v>
      </c>
    </row>
    <row r="299" spans="1:3" x14ac:dyDescent="0.3">
      <c r="A299">
        <v>297</v>
      </c>
      <c r="C299" s="77">
        <f t="shared" si="4"/>
        <v>0</v>
      </c>
    </row>
    <row r="300" spans="1:3" x14ac:dyDescent="0.3">
      <c r="A300">
        <v>298</v>
      </c>
      <c r="C300" s="77">
        <f t="shared" si="4"/>
        <v>0</v>
      </c>
    </row>
    <row r="301" spans="1:3" x14ac:dyDescent="0.3">
      <c r="A301">
        <v>299</v>
      </c>
      <c r="C301" s="77">
        <f t="shared" si="4"/>
        <v>0</v>
      </c>
    </row>
    <row r="302" spans="1:3" x14ac:dyDescent="0.3">
      <c r="A302">
        <v>300</v>
      </c>
      <c r="C302" s="77">
        <f t="shared" si="4"/>
        <v>0</v>
      </c>
    </row>
    <row r="303" spans="1:3" x14ac:dyDescent="0.3">
      <c r="A303">
        <v>301</v>
      </c>
      <c r="C303" s="77">
        <f t="shared" si="4"/>
        <v>0</v>
      </c>
    </row>
    <row r="304" spans="1:3" x14ac:dyDescent="0.3">
      <c r="A304">
        <v>302</v>
      </c>
      <c r="C304" s="77">
        <f t="shared" si="4"/>
        <v>0</v>
      </c>
    </row>
    <row r="305" spans="1:3" x14ac:dyDescent="0.3">
      <c r="A305">
        <v>303</v>
      </c>
      <c r="C305" s="77">
        <f t="shared" si="4"/>
        <v>0</v>
      </c>
    </row>
    <row r="306" spans="1:3" x14ac:dyDescent="0.3">
      <c r="A306">
        <v>304</v>
      </c>
      <c r="C306" s="77">
        <f t="shared" si="4"/>
        <v>0</v>
      </c>
    </row>
    <row r="307" spans="1:3" x14ac:dyDescent="0.3">
      <c r="A307">
        <v>305</v>
      </c>
      <c r="C307" s="77">
        <f t="shared" si="4"/>
        <v>0</v>
      </c>
    </row>
    <row r="308" spans="1:3" x14ac:dyDescent="0.3">
      <c r="A308">
        <v>306</v>
      </c>
      <c r="C308" s="77">
        <f t="shared" si="4"/>
        <v>0</v>
      </c>
    </row>
    <row r="309" spans="1:3" x14ac:dyDescent="0.3">
      <c r="A309">
        <v>307</v>
      </c>
      <c r="C309" s="77">
        <f t="shared" si="4"/>
        <v>0</v>
      </c>
    </row>
    <row r="310" spans="1:3" x14ac:dyDescent="0.3">
      <c r="A310">
        <v>308</v>
      </c>
      <c r="C310" s="77">
        <f t="shared" si="4"/>
        <v>0</v>
      </c>
    </row>
    <row r="311" spans="1:3" x14ac:dyDescent="0.3">
      <c r="A311">
        <v>309</v>
      </c>
      <c r="C311" s="77">
        <f t="shared" si="4"/>
        <v>0</v>
      </c>
    </row>
    <row r="312" spans="1:3" x14ac:dyDescent="0.3">
      <c r="A312">
        <v>310</v>
      </c>
      <c r="C312" s="77">
        <f t="shared" si="4"/>
        <v>0</v>
      </c>
    </row>
    <row r="313" spans="1:3" x14ac:dyDescent="0.3">
      <c r="A313">
        <v>311</v>
      </c>
      <c r="C313" s="77">
        <f t="shared" si="4"/>
        <v>0</v>
      </c>
    </row>
    <row r="314" spans="1:3" x14ac:dyDescent="0.3">
      <c r="A314">
        <v>312</v>
      </c>
      <c r="C314" s="77">
        <f t="shared" si="4"/>
        <v>0</v>
      </c>
    </row>
    <row r="315" spans="1:3" x14ac:dyDescent="0.3">
      <c r="A315">
        <v>313</v>
      </c>
      <c r="C315" s="77">
        <f t="shared" si="4"/>
        <v>0</v>
      </c>
    </row>
    <row r="316" spans="1:3" x14ac:dyDescent="0.3">
      <c r="A316">
        <v>314</v>
      </c>
      <c r="C316" s="77">
        <f t="shared" si="4"/>
        <v>0</v>
      </c>
    </row>
    <row r="317" spans="1:3" x14ac:dyDescent="0.3">
      <c r="A317">
        <v>315</v>
      </c>
      <c r="C317" s="77">
        <f t="shared" si="4"/>
        <v>0</v>
      </c>
    </row>
    <row r="318" spans="1:3" x14ac:dyDescent="0.3">
      <c r="A318">
        <v>316</v>
      </c>
      <c r="C318" s="77">
        <f t="shared" si="4"/>
        <v>0</v>
      </c>
    </row>
    <row r="319" spans="1:3" x14ac:dyDescent="0.3">
      <c r="A319">
        <v>317</v>
      </c>
      <c r="C319" s="77">
        <f t="shared" si="4"/>
        <v>0</v>
      </c>
    </row>
    <row r="320" spans="1:3" x14ac:dyDescent="0.3">
      <c r="A320">
        <v>318</v>
      </c>
      <c r="C320" s="77">
        <f t="shared" si="4"/>
        <v>0</v>
      </c>
    </row>
    <row r="321" spans="1:3" x14ac:dyDescent="0.3">
      <c r="A321">
        <v>319</v>
      </c>
      <c r="C321" s="77">
        <f t="shared" si="4"/>
        <v>0</v>
      </c>
    </row>
    <row r="322" spans="1:3" x14ac:dyDescent="0.3">
      <c r="A322">
        <v>320</v>
      </c>
      <c r="C322" s="77">
        <f t="shared" si="4"/>
        <v>0</v>
      </c>
    </row>
    <row r="323" spans="1:3" x14ac:dyDescent="0.3">
      <c r="A323">
        <v>321</v>
      </c>
      <c r="C323" s="77">
        <f t="shared" ref="C323:C362" si="5">PV(Annual_Rate_S/2,A323,0,-B323,0)</f>
        <v>0</v>
      </c>
    </row>
    <row r="324" spans="1:3" x14ac:dyDescent="0.3">
      <c r="A324">
        <v>322</v>
      </c>
      <c r="C324" s="77">
        <f t="shared" si="5"/>
        <v>0</v>
      </c>
    </row>
    <row r="325" spans="1:3" x14ac:dyDescent="0.3">
      <c r="A325">
        <v>323</v>
      </c>
      <c r="C325" s="77">
        <f t="shared" si="5"/>
        <v>0</v>
      </c>
    </row>
    <row r="326" spans="1:3" x14ac:dyDescent="0.3">
      <c r="A326">
        <v>324</v>
      </c>
      <c r="C326" s="77">
        <f t="shared" si="5"/>
        <v>0</v>
      </c>
    </row>
    <row r="327" spans="1:3" x14ac:dyDescent="0.3">
      <c r="A327">
        <v>325</v>
      </c>
      <c r="C327" s="77">
        <f t="shared" si="5"/>
        <v>0</v>
      </c>
    </row>
    <row r="328" spans="1:3" x14ac:dyDescent="0.3">
      <c r="A328">
        <v>326</v>
      </c>
      <c r="C328" s="77">
        <f t="shared" si="5"/>
        <v>0</v>
      </c>
    </row>
    <row r="329" spans="1:3" x14ac:dyDescent="0.3">
      <c r="A329">
        <v>327</v>
      </c>
      <c r="C329" s="77">
        <f t="shared" si="5"/>
        <v>0</v>
      </c>
    </row>
    <row r="330" spans="1:3" x14ac:dyDescent="0.3">
      <c r="A330">
        <v>328</v>
      </c>
      <c r="C330" s="77">
        <f t="shared" si="5"/>
        <v>0</v>
      </c>
    </row>
    <row r="331" spans="1:3" x14ac:dyDescent="0.3">
      <c r="A331">
        <v>329</v>
      </c>
      <c r="C331" s="77">
        <f t="shared" si="5"/>
        <v>0</v>
      </c>
    </row>
    <row r="332" spans="1:3" x14ac:dyDescent="0.3">
      <c r="A332">
        <v>330</v>
      </c>
      <c r="C332" s="77">
        <f t="shared" si="5"/>
        <v>0</v>
      </c>
    </row>
    <row r="333" spans="1:3" x14ac:dyDescent="0.3">
      <c r="A333">
        <v>331</v>
      </c>
      <c r="C333" s="77">
        <f t="shared" si="5"/>
        <v>0</v>
      </c>
    </row>
    <row r="334" spans="1:3" x14ac:dyDescent="0.3">
      <c r="A334">
        <v>332</v>
      </c>
      <c r="C334" s="77">
        <f t="shared" si="5"/>
        <v>0</v>
      </c>
    </row>
    <row r="335" spans="1:3" x14ac:dyDescent="0.3">
      <c r="A335">
        <v>333</v>
      </c>
      <c r="C335" s="77">
        <f t="shared" si="5"/>
        <v>0</v>
      </c>
    </row>
    <row r="336" spans="1:3" x14ac:dyDescent="0.3">
      <c r="A336">
        <v>334</v>
      </c>
      <c r="C336" s="77">
        <f t="shared" si="5"/>
        <v>0</v>
      </c>
    </row>
    <row r="337" spans="1:3" x14ac:dyDescent="0.3">
      <c r="A337">
        <v>335</v>
      </c>
      <c r="C337" s="77">
        <f t="shared" si="5"/>
        <v>0</v>
      </c>
    </row>
    <row r="338" spans="1:3" x14ac:dyDescent="0.3">
      <c r="A338">
        <v>336</v>
      </c>
      <c r="C338" s="77">
        <f t="shared" si="5"/>
        <v>0</v>
      </c>
    </row>
    <row r="339" spans="1:3" x14ac:dyDescent="0.3">
      <c r="A339">
        <v>337</v>
      </c>
      <c r="C339" s="77">
        <f t="shared" si="5"/>
        <v>0</v>
      </c>
    </row>
    <row r="340" spans="1:3" x14ac:dyDescent="0.3">
      <c r="A340">
        <v>338</v>
      </c>
      <c r="C340" s="77">
        <f t="shared" si="5"/>
        <v>0</v>
      </c>
    </row>
    <row r="341" spans="1:3" x14ac:dyDescent="0.3">
      <c r="A341">
        <v>339</v>
      </c>
      <c r="C341" s="77">
        <f t="shared" si="5"/>
        <v>0</v>
      </c>
    </row>
    <row r="342" spans="1:3" x14ac:dyDescent="0.3">
      <c r="A342">
        <v>340</v>
      </c>
      <c r="C342" s="77">
        <f t="shared" si="5"/>
        <v>0</v>
      </c>
    </row>
    <row r="343" spans="1:3" x14ac:dyDescent="0.3">
      <c r="A343">
        <v>341</v>
      </c>
      <c r="C343" s="77">
        <f t="shared" si="5"/>
        <v>0</v>
      </c>
    </row>
    <row r="344" spans="1:3" x14ac:dyDescent="0.3">
      <c r="A344">
        <v>342</v>
      </c>
      <c r="C344" s="77">
        <f t="shared" si="5"/>
        <v>0</v>
      </c>
    </row>
    <row r="345" spans="1:3" x14ac:dyDescent="0.3">
      <c r="A345">
        <v>343</v>
      </c>
      <c r="C345" s="77">
        <f t="shared" si="5"/>
        <v>0</v>
      </c>
    </row>
    <row r="346" spans="1:3" x14ac:dyDescent="0.3">
      <c r="A346">
        <v>344</v>
      </c>
      <c r="C346" s="77">
        <f t="shared" si="5"/>
        <v>0</v>
      </c>
    </row>
    <row r="347" spans="1:3" x14ac:dyDescent="0.3">
      <c r="A347">
        <v>345</v>
      </c>
      <c r="C347" s="77">
        <f t="shared" si="5"/>
        <v>0</v>
      </c>
    </row>
    <row r="348" spans="1:3" x14ac:dyDescent="0.3">
      <c r="A348">
        <v>346</v>
      </c>
      <c r="C348" s="77">
        <f t="shared" si="5"/>
        <v>0</v>
      </c>
    </row>
    <row r="349" spans="1:3" x14ac:dyDescent="0.3">
      <c r="A349">
        <v>347</v>
      </c>
      <c r="C349" s="77">
        <f t="shared" si="5"/>
        <v>0</v>
      </c>
    </row>
    <row r="350" spans="1:3" x14ac:dyDescent="0.3">
      <c r="A350">
        <v>348</v>
      </c>
      <c r="C350" s="77">
        <f t="shared" si="5"/>
        <v>0</v>
      </c>
    </row>
    <row r="351" spans="1:3" x14ac:dyDescent="0.3">
      <c r="A351">
        <v>349</v>
      </c>
      <c r="C351" s="77">
        <f t="shared" si="5"/>
        <v>0</v>
      </c>
    </row>
    <row r="352" spans="1:3" x14ac:dyDescent="0.3">
      <c r="A352">
        <v>350</v>
      </c>
      <c r="C352" s="77">
        <f t="shared" si="5"/>
        <v>0</v>
      </c>
    </row>
    <row r="353" spans="1:3" x14ac:dyDescent="0.3">
      <c r="A353">
        <v>351</v>
      </c>
      <c r="C353" s="77">
        <f t="shared" si="5"/>
        <v>0</v>
      </c>
    </row>
    <row r="354" spans="1:3" x14ac:dyDescent="0.3">
      <c r="A354">
        <v>352</v>
      </c>
      <c r="B354" s="83">
        <v>0</v>
      </c>
      <c r="C354" s="77">
        <f t="shared" si="5"/>
        <v>0</v>
      </c>
    </row>
    <row r="355" spans="1:3" x14ac:dyDescent="0.3">
      <c r="A355">
        <v>353</v>
      </c>
      <c r="C355" s="77">
        <f t="shared" si="5"/>
        <v>0</v>
      </c>
    </row>
    <row r="356" spans="1:3" x14ac:dyDescent="0.3">
      <c r="A356">
        <v>354</v>
      </c>
      <c r="C356" s="77">
        <f t="shared" si="5"/>
        <v>0</v>
      </c>
    </row>
    <row r="357" spans="1:3" x14ac:dyDescent="0.3">
      <c r="A357">
        <v>355</v>
      </c>
      <c r="C357" s="77">
        <f t="shared" si="5"/>
        <v>0</v>
      </c>
    </row>
    <row r="358" spans="1:3" x14ac:dyDescent="0.3">
      <c r="A358">
        <v>356</v>
      </c>
      <c r="C358" s="77">
        <f t="shared" si="5"/>
        <v>0</v>
      </c>
    </row>
    <row r="359" spans="1:3" x14ac:dyDescent="0.3">
      <c r="A359">
        <v>357</v>
      </c>
      <c r="C359" s="77">
        <f t="shared" si="5"/>
        <v>0</v>
      </c>
    </row>
    <row r="360" spans="1:3" x14ac:dyDescent="0.3">
      <c r="A360">
        <v>358</v>
      </c>
      <c r="C360" s="77">
        <f t="shared" si="5"/>
        <v>0</v>
      </c>
    </row>
    <row r="361" spans="1:3" x14ac:dyDescent="0.3">
      <c r="A361">
        <v>359</v>
      </c>
      <c r="C361" s="77">
        <f t="shared" si="5"/>
        <v>0</v>
      </c>
    </row>
    <row r="362" spans="1:3" x14ac:dyDescent="0.3">
      <c r="A362">
        <v>360</v>
      </c>
      <c r="C362" s="77">
        <f t="shared" si="5"/>
        <v>0</v>
      </c>
    </row>
  </sheetData>
  <mergeCells count="1">
    <mergeCell ref="A1:H1"/>
  </mergeCells>
  <pageMargins left="0.25" right="0.25" top="0.75" bottom="0.75" header="0.3" footer="0.3"/>
  <pageSetup scale="80" fitToHeight="0"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6132D-2592-4A8F-BFCD-9A139C64EF50}">
  <sheetPr>
    <tabColor theme="5" tint="0.79998168889431442"/>
    <pageSetUpPr fitToPage="1"/>
  </sheetPr>
  <dimension ref="A1:O362"/>
  <sheetViews>
    <sheetView topLeftCell="A15" workbookViewId="0">
      <selection activeCell="H44" sqref="H44"/>
    </sheetView>
  </sheetViews>
  <sheetFormatPr defaultColWidth="8.88671875" defaultRowHeight="14.4" x14ac:dyDescent="0.3"/>
  <cols>
    <col min="1" max="1" width="6.88671875" bestFit="1" customWidth="1"/>
    <col min="2" max="2" width="13.33203125" style="76" bestFit="1" customWidth="1"/>
    <col min="3" max="3" width="18" bestFit="1" customWidth="1"/>
    <col min="4" max="4" width="9.5546875" bestFit="1" customWidth="1"/>
    <col min="5" max="5" width="12.6640625" bestFit="1" customWidth="1"/>
    <col min="6" max="6" width="13.33203125" style="75" bestFit="1" customWidth="1"/>
    <col min="8" max="8" width="45.109375" bestFit="1" customWidth="1"/>
    <col min="12" max="12" width="10.5546875" bestFit="1" customWidth="1"/>
    <col min="14" max="14" width="14.33203125" bestFit="1" customWidth="1"/>
  </cols>
  <sheetData>
    <row r="1" spans="1:15" ht="18" x14ac:dyDescent="0.35">
      <c r="A1" s="155" t="s">
        <v>130</v>
      </c>
      <c r="B1" s="156"/>
      <c r="C1" s="156"/>
      <c r="D1" s="156"/>
      <c r="E1" s="156"/>
      <c r="F1" s="156"/>
      <c r="G1" s="156"/>
      <c r="H1" s="157"/>
    </row>
    <row r="2" spans="1:15" x14ac:dyDescent="0.3">
      <c r="A2" t="s">
        <v>118</v>
      </c>
      <c r="B2" s="76" t="s">
        <v>117</v>
      </c>
      <c r="C2" t="s">
        <v>116</v>
      </c>
      <c r="E2" t="s">
        <v>115</v>
      </c>
      <c r="F2" s="82">
        <v>2.2599999999999999E-2</v>
      </c>
      <c r="G2" s="80" t="s">
        <v>114</v>
      </c>
      <c r="H2" s="80" t="s">
        <v>113</v>
      </c>
      <c r="I2" s="80"/>
      <c r="J2" s="80"/>
      <c r="K2" s="80"/>
      <c r="L2" s="80"/>
    </row>
    <row r="3" spans="1:15" x14ac:dyDescent="0.3">
      <c r="A3">
        <v>0</v>
      </c>
      <c r="B3" s="76">
        <v>200000</v>
      </c>
      <c r="C3" s="77">
        <f>PV(Annual_Rate_A,A3,0,-B3,0)</f>
        <v>200000</v>
      </c>
      <c r="D3" s="81"/>
      <c r="G3" s="80"/>
      <c r="H3" s="80" t="s">
        <v>112</v>
      </c>
      <c r="I3" s="80"/>
      <c r="J3" s="80"/>
      <c r="K3" s="80"/>
      <c r="L3" s="80"/>
    </row>
    <row r="4" spans="1:15" x14ac:dyDescent="0.3">
      <c r="A4">
        <v>1</v>
      </c>
      <c r="B4" s="76">
        <v>200000</v>
      </c>
      <c r="C4" s="77">
        <f t="shared" ref="C4:C34" si="0">PV(Annual_Rate_A,A4,0,-B4,0)</f>
        <v>195579.89438685705</v>
      </c>
      <c r="D4" s="81"/>
      <c r="G4" s="80"/>
      <c r="H4" s="80"/>
      <c r="I4" s="80"/>
      <c r="J4" s="80"/>
      <c r="K4" s="80"/>
      <c r="L4" s="80"/>
    </row>
    <row r="5" spans="1:15" x14ac:dyDescent="0.3">
      <c r="A5">
        <v>2</v>
      </c>
      <c r="B5" s="76">
        <v>250000</v>
      </c>
      <c r="C5" s="77">
        <f t="shared" si="0"/>
        <v>239071.84430233846</v>
      </c>
      <c r="D5" s="81"/>
      <c r="E5" t="s">
        <v>110</v>
      </c>
      <c r="F5" s="81">
        <f>SUM(B:B)</f>
        <v>650000</v>
      </c>
      <c r="H5" s="80" t="s">
        <v>111</v>
      </c>
    </row>
    <row r="6" spans="1:15" x14ac:dyDescent="0.3">
      <c r="A6">
        <v>3</v>
      </c>
      <c r="C6" s="77">
        <f t="shared" si="0"/>
        <v>0</v>
      </c>
      <c r="D6" s="81"/>
      <c r="E6" t="s">
        <v>109</v>
      </c>
      <c r="F6" s="76">
        <f>SUM(C:C)</f>
        <v>634651.73868919548</v>
      </c>
    </row>
    <row r="7" spans="1:15" x14ac:dyDescent="0.3">
      <c r="A7">
        <v>4</v>
      </c>
      <c r="C7" s="77">
        <f t="shared" si="0"/>
        <v>0</v>
      </c>
      <c r="D7" s="81"/>
      <c r="H7" s="80" t="s">
        <v>124</v>
      </c>
    </row>
    <row r="8" spans="1:15" x14ac:dyDescent="0.3">
      <c r="A8">
        <v>5</v>
      </c>
      <c r="C8" s="77">
        <f t="shared" si="0"/>
        <v>0</v>
      </c>
      <c r="D8" s="81"/>
    </row>
    <row r="9" spans="1:15" x14ac:dyDescent="0.3">
      <c r="A9">
        <v>6</v>
      </c>
      <c r="C9" s="77">
        <f t="shared" si="0"/>
        <v>0</v>
      </c>
      <c r="D9" s="81"/>
      <c r="H9" s="80" t="s">
        <v>126</v>
      </c>
    </row>
    <row r="10" spans="1:15" x14ac:dyDescent="0.3">
      <c r="A10">
        <v>7</v>
      </c>
      <c r="C10" s="77">
        <f t="shared" si="0"/>
        <v>0</v>
      </c>
      <c r="D10" s="81"/>
      <c r="H10" s="80" t="s">
        <v>123</v>
      </c>
    </row>
    <row r="11" spans="1:15" x14ac:dyDescent="0.3">
      <c r="A11">
        <v>8</v>
      </c>
      <c r="C11" s="77">
        <f t="shared" si="0"/>
        <v>0</v>
      </c>
      <c r="D11" s="81"/>
    </row>
    <row r="12" spans="1:15" x14ac:dyDescent="0.3">
      <c r="A12">
        <v>9</v>
      </c>
      <c r="C12" s="77">
        <f t="shared" si="0"/>
        <v>0</v>
      </c>
      <c r="D12" s="81"/>
    </row>
    <row r="13" spans="1:15" x14ac:dyDescent="0.3">
      <c r="A13">
        <v>10</v>
      </c>
      <c r="C13" s="77">
        <f t="shared" si="0"/>
        <v>0</v>
      </c>
    </row>
    <row r="14" spans="1:15" x14ac:dyDescent="0.3">
      <c r="A14">
        <v>11</v>
      </c>
      <c r="C14" s="77">
        <f t="shared" si="0"/>
        <v>0</v>
      </c>
    </row>
    <row r="15" spans="1:15" x14ac:dyDescent="0.3">
      <c r="A15">
        <v>12</v>
      </c>
      <c r="C15" s="77">
        <f t="shared" si="0"/>
        <v>0</v>
      </c>
      <c r="G15" s="79"/>
    </row>
    <row r="16" spans="1:15" x14ac:dyDescent="0.3">
      <c r="A16">
        <v>13</v>
      </c>
      <c r="C16" s="77">
        <f t="shared" si="0"/>
        <v>0</v>
      </c>
      <c r="G16" s="79"/>
      <c r="N16" s="76"/>
      <c r="O16" s="76"/>
    </row>
    <row r="17" spans="1:15" x14ac:dyDescent="0.3">
      <c r="A17">
        <v>14</v>
      </c>
      <c r="C17" s="77">
        <f t="shared" si="0"/>
        <v>0</v>
      </c>
      <c r="L17" s="76"/>
      <c r="N17" s="76"/>
      <c r="O17" s="76"/>
    </row>
    <row r="18" spans="1:15" x14ac:dyDescent="0.3">
      <c r="A18">
        <v>15</v>
      </c>
      <c r="C18" s="77">
        <f t="shared" si="0"/>
        <v>0</v>
      </c>
      <c r="L18" s="76"/>
      <c r="N18" s="76"/>
      <c r="O18" s="76"/>
    </row>
    <row r="19" spans="1:15" x14ac:dyDescent="0.3">
      <c r="A19">
        <v>16</v>
      </c>
      <c r="C19" s="77">
        <f t="shared" si="0"/>
        <v>0</v>
      </c>
      <c r="L19" s="76"/>
      <c r="N19" s="76"/>
      <c r="O19" s="76"/>
    </row>
    <row r="20" spans="1:15" x14ac:dyDescent="0.3">
      <c r="A20">
        <v>17</v>
      </c>
      <c r="C20" s="77">
        <f t="shared" si="0"/>
        <v>0</v>
      </c>
    </row>
    <row r="21" spans="1:15" x14ac:dyDescent="0.3">
      <c r="A21">
        <v>18</v>
      </c>
      <c r="C21" s="77">
        <f t="shared" si="0"/>
        <v>0</v>
      </c>
      <c r="N21" s="76"/>
      <c r="O21" s="76"/>
    </row>
    <row r="22" spans="1:15" x14ac:dyDescent="0.3">
      <c r="A22">
        <v>19</v>
      </c>
      <c r="C22" s="77">
        <f t="shared" si="0"/>
        <v>0</v>
      </c>
      <c r="N22" s="76"/>
      <c r="O22" s="76"/>
    </row>
    <row r="23" spans="1:15" x14ac:dyDescent="0.3">
      <c r="A23">
        <v>20</v>
      </c>
      <c r="C23" s="77">
        <f t="shared" si="0"/>
        <v>0</v>
      </c>
      <c r="L23" s="76"/>
      <c r="N23" s="76"/>
      <c r="O23" s="76"/>
    </row>
    <row r="24" spans="1:15" x14ac:dyDescent="0.3">
      <c r="A24">
        <v>21</v>
      </c>
      <c r="C24" s="77">
        <f t="shared" si="0"/>
        <v>0</v>
      </c>
      <c r="L24" s="76"/>
      <c r="N24" s="76"/>
      <c r="O24" s="76"/>
    </row>
    <row r="25" spans="1:15" x14ac:dyDescent="0.3">
      <c r="A25">
        <v>22</v>
      </c>
      <c r="C25" s="77">
        <f t="shared" si="0"/>
        <v>0</v>
      </c>
      <c r="L25" s="76"/>
      <c r="N25" s="76"/>
      <c r="O25" s="76"/>
    </row>
    <row r="26" spans="1:15" x14ac:dyDescent="0.3">
      <c r="A26">
        <v>23</v>
      </c>
      <c r="C26" s="77">
        <f t="shared" si="0"/>
        <v>0</v>
      </c>
      <c r="L26" s="76"/>
    </row>
    <row r="27" spans="1:15" x14ac:dyDescent="0.3">
      <c r="A27">
        <v>24</v>
      </c>
      <c r="C27" s="77">
        <f t="shared" si="0"/>
        <v>0</v>
      </c>
    </row>
    <row r="28" spans="1:15" x14ac:dyDescent="0.3">
      <c r="A28">
        <v>25</v>
      </c>
      <c r="C28" s="77">
        <f t="shared" si="0"/>
        <v>0</v>
      </c>
    </row>
    <row r="29" spans="1:15" x14ac:dyDescent="0.3">
      <c r="A29">
        <v>27</v>
      </c>
      <c r="C29" s="77">
        <f t="shared" si="0"/>
        <v>0</v>
      </c>
    </row>
    <row r="30" spans="1:15" x14ac:dyDescent="0.3">
      <c r="A30">
        <v>28</v>
      </c>
      <c r="C30" s="77">
        <f t="shared" si="0"/>
        <v>0</v>
      </c>
    </row>
    <row r="31" spans="1:15" x14ac:dyDescent="0.3">
      <c r="A31">
        <v>29</v>
      </c>
      <c r="C31" s="77">
        <f t="shared" si="0"/>
        <v>0</v>
      </c>
    </row>
    <row r="32" spans="1:15" x14ac:dyDescent="0.3">
      <c r="A32">
        <v>30</v>
      </c>
      <c r="C32" s="77">
        <f t="shared" si="0"/>
        <v>0</v>
      </c>
    </row>
    <row r="33" spans="1:5" x14ac:dyDescent="0.3">
      <c r="A33">
        <v>31</v>
      </c>
      <c r="C33" s="77">
        <f t="shared" si="0"/>
        <v>0</v>
      </c>
    </row>
    <row r="34" spans="1:5" x14ac:dyDescent="0.3">
      <c r="A34">
        <v>32</v>
      </c>
      <c r="C34" s="77">
        <f t="shared" si="0"/>
        <v>0</v>
      </c>
    </row>
    <row r="35" spans="1:5" x14ac:dyDescent="0.3">
      <c r="A35">
        <v>33</v>
      </c>
      <c r="C35" s="77">
        <f t="shared" ref="C35:C52" si="1">PV(Annual_Rate_A,A35,0,-B35,0)</f>
        <v>0</v>
      </c>
    </row>
    <row r="36" spans="1:5" x14ac:dyDescent="0.3">
      <c r="A36">
        <v>34</v>
      </c>
      <c r="C36" s="77">
        <f t="shared" si="1"/>
        <v>0</v>
      </c>
    </row>
    <row r="37" spans="1:5" ht="15.6" x14ac:dyDescent="0.3">
      <c r="A37">
        <v>35</v>
      </c>
      <c r="C37" s="77">
        <f t="shared" si="1"/>
        <v>0</v>
      </c>
      <c r="E37" s="102" t="s">
        <v>150</v>
      </c>
    </row>
    <row r="38" spans="1:5" ht="15.6" x14ac:dyDescent="0.3">
      <c r="A38">
        <v>36</v>
      </c>
      <c r="C38" s="77">
        <f t="shared" si="1"/>
        <v>0</v>
      </c>
      <c r="E38" s="102" t="s">
        <v>149</v>
      </c>
    </row>
    <row r="39" spans="1:5" x14ac:dyDescent="0.3">
      <c r="A39">
        <v>37</v>
      </c>
      <c r="C39" s="77">
        <f t="shared" si="1"/>
        <v>0</v>
      </c>
    </row>
    <row r="40" spans="1:5" x14ac:dyDescent="0.3">
      <c r="A40">
        <v>38</v>
      </c>
      <c r="C40" s="77">
        <f t="shared" si="1"/>
        <v>0</v>
      </c>
    </row>
    <row r="41" spans="1:5" x14ac:dyDescent="0.3">
      <c r="A41">
        <v>39</v>
      </c>
      <c r="C41" s="77">
        <f t="shared" si="1"/>
        <v>0</v>
      </c>
    </row>
    <row r="42" spans="1:5" x14ac:dyDescent="0.3">
      <c r="A42">
        <v>40</v>
      </c>
      <c r="C42" s="77">
        <f t="shared" si="1"/>
        <v>0</v>
      </c>
    </row>
    <row r="43" spans="1:5" x14ac:dyDescent="0.3">
      <c r="A43">
        <v>41</v>
      </c>
      <c r="C43" s="77">
        <f t="shared" si="1"/>
        <v>0</v>
      </c>
    </row>
    <row r="44" spans="1:5" x14ac:dyDescent="0.3">
      <c r="A44">
        <v>42</v>
      </c>
      <c r="C44" s="77">
        <f t="shared" si="1"/>
        <v>0</v>
      </c>
    </row>
    <row r="45" spans="1:5" x14ac:dyDescent="0.3">
      <c r="A45">
        <v>43</v>
      </c>
      <c r="C45" s="77">
        <f t="shared" si="1"/>
        <v>0</v>
      </c>
    </row>
    <row r="46" spans="1:5" x14ac:dyDescent="0.3">
      <c r="A46">
        <v>44</v>
      </c>
      <c r="C46" s="77">
        <f t="shared" si="1"/>
        <v>0</v>
      </c>
    </row>
    <row r="47" spans="1:5" x14ac:dyDescent="0.3">
      <c r="A47">
        <v>45</v>
      </c>
      <c r="C47" s="77">
        <f t="shared" si="1"/>
        <v>0</v>
      </c>
    </row>
    <row r="48" spans="1:5" x14ac:dyDescent="0.3">
      <c r="A48">
        <v>46</v>
      </c>
      <c r="C48" s="77">
        <f t="shared" si="1"/>
        <v>0</v>
      </c>
    </row>
    <row r="49" spans="1:3" x14ac:dyDescent="0.3">
      <c r="A49">
        <v>47</v>
      </c>
      <c r="C49" s="77">
        <f t="shared" si="1"/>
        <v>0</v>
      </c>
    </row>
    <row r="50" spans="1:3" x14ac:dyDescent="0.3">
      <c r="A50">
        <v>48</v>
      </c>
      <c r="C50" s="77">
        <f t="shared" si="1"/>
        <v>0</v>
      </c>
    </row>
    <row r="51" spans="1:3" x14ac:dyDescent="0.3">
      <c r="A51">
        <v>49</v>
      </c>
      <c r="C51" s="77">
        <f t="shared" si="1"/>
        <v>0</v>
      </c>
    </row>
    <row r="52" spans="1:3" x14ac:dyDescent="0.3">
      <c r="A52">
        <v>50</v>
      </c>
      <c r="C52" s="77">
        <f t="shared" si="1"/>
        <v>0</v>
      </c>
    </row>
    <row r="53" spans="1:3" x14ac:dyDescent="0.3">
      <c r="C53" s="77"/>
    </row>
    <row r="54" spans="1:3" x14ac:dyDescent="0.3">
      <c r="C54" s="77"/>
    </row>
    <row r="55" spans="1:3" x14ac:dyDescent="0.3">
      <c r="C55" s="77"/>
    </row>
    <row r="56" spans="1:3" x14ac:dyDescent="0.3">
      <c r="C56" s="77"/>
    </row>
    <row r="57" spans="1:3" x14ac:dyDescent="0.3">
      <c r="C57" s="77"/>
    </row>
    <row r="58" spans="1:3" x14ac:dyDescent="0.3">
      <c r="C58" s="77"/>
    </row>
    <row r="59" spans="1:3" x14ac:dyDescent="0.3">
      <c r="C59" s="77"/>
    </row>
    <row r="60" spans="1:3" x14ac:dyDescent="0.3">
      <c r="C60" s="77"/>
    </row>
    <row r="61" spans="1:3" x14ac:dyDescent="0.3">
      <c r="C61" s="77"/>
    </row>
    <row r="62" spans="1:3" x14ac:dyDescent="0.3">
      <c r="C62" s="77"/>
    </row>
    <row r="63" spans="1:3" x14ac:dyDescent="0.3">
      <c r="C63" s="77"/>
    </row>
    <row r="64" spans="1: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sheetData>
  <mergeCells count="1">
    <mergeCell ref="A1:H1"/>
  </mergeCells>
  <pageMargins left="0.25" right="0.25" top="0.75" bottom="0.75" header="0.3" footer="0.3"/>
  <pageSetup scale="80"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D18C-CC8A-4CE7-8526-5A1A14ACF32D}">
  <sheetPr>
    <tabColor theme="9" tint="0.59999389629810485"/>
    <pageSetUpPr fitToPage="1"/>
  </sheetPr>
  <dimension ref="A1:C14"/>
  <sheetViews>
    <sheetView topLeftCell="A6" workbookViewId="0">
      <selection activeCell="F11" sqref="F11"/>
    </sheetView>
  </sheetViews>
  <sheetFormatPr defaultColWidth="9.109375" defaultRowHeight="14.4" x14ac:dyDescent="0.3"/>
  <cols>
    <col min="1" max="1" width="26.44140625" style="1" customWidth="1"/>
    <col min="2" max="2" width="62.44140625" style="1" customWidth="1"/>
    <col min="3" max="3" width="56.109375" style="1" customWidth="1"/>
    <col min="4" max="16384" width="9.109375" style="1"/>
  </cols>
  <sheetData>
    <row r="1" spans="1:3" ht="23.4" x14ac:dyDescent="0.45">
      <c r="A1" s="105" t="s">
        <v>10</v>
      </c>
      <c r="B1" s="105"/>
      <c r="C1" s="105"/>
    </row>
    <row r="2" spans="1:3" ht="23.4" x14ac:dyDescent="0.45">
      <c r="A2" s="105" t="s">
        <v>19</v>
      </c>
      <c r="B2" s="105"/>
      <c r="C2" s="105"/>
    </row>
    <row r="3" spans="1:3" ht="23.25" customHeight="1" x14ac:dyDescent="0.35">
      <c r="A3" s="106" t="s">
        <v>11</v>
      </c>
      <c r="B3" s="106"/>
      <c r="C3" s="106"/>
    </row>
    <row r="4" spans="1:3" ht="15" customHeight="1" x14ac:dyDescent="0.45">
      <c r="A4" s="9"/>
      <c r="B4" s="8"/>
      <c r="C4" s="8"/>
    </row>
    <row r="5" spans="1:3" ht="33" customHeight="1" x14ac:dyDescent="0.3">
      <c r="A5" s="161" t="s">
        <v>12</v>
      </c>
      <c r="B5" s="161"/>
      <c r="C5" s="161"/>
    </row>
    <row r="6" spans="1:3" ht="15.6" x14ac:dyDescent="0.3">
      <c r="A6" s="10"/>
      <c r="B6" s="10"/>
      <c r="C6" s="10"/>
    </row>
    <row r="7" spans="1:3" x14ac:dyDescent="0.3">
      <c r="A7" s="162" t="s">
        <v>13</v>
      </c>
      <c r="B7" s="162"/>
      <c r="C7" s="162"/>
    </row>
    <row r="8" spans="1:3" s="3" customFormat="1" ht="19.8" x14ac:dyDescent="0.4">
      <c r="A8" s="4" t="s">
        <v>0</v>
      </c>
      <c r="B8" s="4" t="s">
        <v>1</v>
      </c>
      <c r="C8" s="4" t="s">
        <v>2</v>
      </c>
    </row>
    <row r="9" spans="1:3" ht="57.6" x14ac:dyDescent="0.3">
      <c r="A9" s="5" t="s">
        <v>3</v>
      </c>
      <c r="B9" s="6" t="s">
        <v>4</v>
      </c>
      <c r="C9" s="12" t="s">
        <v>14</v>
      </c>
    </row>
    <row r="10" spans="1:3" ht="36.75" customHeight="1" x14ac:dyDescent="0.3">
      <c r="A10" s="159" t="s">
        <v>20</v>
      </c>
      <c r="B10" s="159"/>
      <c r="C10" s="159"/>
    </row>
    <row r="11" spans="1:3" ht="100.8" x14ac:dyDescent="0.3">
      <c r="A11" s="5" t="s">
        <v>5</v>
      </c>
      <c r="B11" s="6" t="s">
        <v>6</v>
      </c>
      <c r="C11" s="14" t="s">
        <v>17</v>
      </c>
    </row>
    <row r="12" spans="1:3" x14ac:dyDescent="0.3">
      <c r="A12" s="160" t="s">
        <v>7</v>
      </c>
      <c r="B12" s="160"/>
      <c r="C12" s="160"/>
    </row>
    <row r="13" spans="1:3" ht="57.6" x14ac:dyDescent="0.3">
      <c r="A13" s="158" t="s">
        <v>8</v>
      </c>
      <c r="B13" s="6" t="s">
        <v>9</v>
      </c>
      <c r="C13" s="12" t="s">
        <v>15</v>
      </c>
    </row>
    <row r="14" spans="1:3" ht="57.6" x14ac:dyDescent="0.3">
      <c r="A14" s="158"/>
      <c r="B14" s="13" t="s">
        <v>16</v>
      </c>
      <c r="C14" s="14" t="s">
        <v>18</v>
      </c>
    </row>
  </sheetData>
  <mergeCells count="8">
    <mergeCell ref="A13:A14"/>
    <mergeCell ref="A10:C10"/>
    <mergeCell ref="A12:C12"/>
    <mergeCell ref="A1:C1"/>
    <mergeCell ref="A2:C2"/>
    <mergeCell ref="A3:C3"/>
    <mergeCell ref="A5:C5"/>
    <mergeCell ref="A7:C7"/>
  </mergeCells>
  <pageMargins left="0.25" right="0.25" top="0.75" bottom="0.75" header="0.3" footer="0.3"/>
  <pageSetup scale="70" fitToHeight="0" orientation="portrait"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02022-D5C3-4902-BBAA-907B7AEBB3EC}">
  <sheetPr>
    <tabColor theme="9" tint="0.59999389629810485"/>
  </sheetPr>
  <dimension ref="A1:E49"/>
  <sheetViews>
    <sheetView workbookViewId="0">
      <selection activeCell="D15" sqref="D15"/>
    </sheetView>
  </sheetViews>
  <sheetFormatPr defaultColWidth="9.109375" defaultRowHeight="14.4" x14ac:dyDescent="0.3"/>
  <cols>
    <col min="1" max="1" width="28.33203125" style="1" customWidth="1"/>
    <col min="2" max="3" width="30" style="1" customWidth="1"/>
    <col min="4" max="4" width="28.6640625" style="1" customWidth="1"/>
    <col min="5" max="5" width="15.109375" style="1" customWidth="1"/>
    <col min="6" max="16384" width="9.109375" style="1"/>
  </cols>
  <sheetData>
    <row r="1" spans="1:5" ht="23.4" x14ac:dyDescent="0.45">
      <c r="A1" s="105" t="s">
        <v>34</v>
      </c>
      <c r="B1" s="105"/>
      <c r="C1" s="105"/>
      <c r="D1" s="105"/>
      <c r="E1" s="105"/>
    </row>
    <row r="2" spans="1:5" ht="23.4" x14ac:dyDescent="0.45">
      <c r="A2" s="8"/>
      <c r="B2" s="8"/>
      <c r="C2" s="8"/>
      <c r="D2" s="8"/>
      <c r="E2" s="8"/>
    </row>
    <row r="3" spans="1:5" ht="23.4" x14ac:dyDescent="0.45">
      <c r="A3" s="19" t="s">
        <v>36</v>
      </c>
      <c r="B3" s="16"/>
      <c r="C3" s="8"/>
      <c r="D3" s="8"/>
    </row>
    <row r="4" spans="1:5" ht="23.4" x14ac:dyDescent="0.45">
      <c r="A4" s="19"/>
      <c r="B4" s="8"/>
      <c r="C4" s="8"/>
      <c r="D4" s="8"/>
    </row>
    <row r="5" spans="1:5" ht="15.75" customHeight="1" x14ac:dyDescent="0.3">
      <c r="A5" s="165" t="s">
        <v>3</v>
      </c>
      <c r="B5" s="165"/>
      <c r="C5" s="165"/>
      <c r="D5" s="165"/>
      <c r="E5" s="165"/>
    </row>
    <row r="6" spans="1:5" ht="21.75" customHeight="1" x14ac:dyDescent="0.45">
      <c r="A6" s="15"/>
      <c r="B6" s="8"/>
      <c r="C6" s="8"/>
      <c r="D6" s="8"/>
    </row>
    <row r="7" spans="1:5" ht="30" customHeight="1" x14ac:dyDescent="0.45">
      <c r="A7" s="18" t="s">
        <v>41</v>
      </c>
      <c r="B7" s="16"/>
      <c r="C7" s="8"/>
      <c r="D7" s="8"/>
    </row>
    <row r="8" spans="1:5" ht="11.25" customHeight="1" x14ac:dyDescent="0.45">
      <c r="A8" s="15"/>
      <c r="B8" s="8"/>
      <c r="C8" s="8"/>
      <c r="D8" s="8"/>
    </row>
    <row r="9" spans="1:5" ht="28.8" x14ac:dyDescent="0.3">
      <c r="A9" s="18" t="s">
        <v>35</v>
      </c>
      <c r="B9" s="17"/>
    </row>
    <row r="10" spans="1:5" x14ac:dyDescent="0.3">
      <c r="A10" s="18"/>
    </row>
    <row r="11" spans="1:5" ht="15.75" customHeight="1" x14ac:dyDescent="0.3">
      <c r="A11" s="20" t="s">
        <v>32</v>
      </c>
      <c r="B11" s="20" t="s">
        <v>37</v>
      </c>
      <c r="C11" s="20" t="s">
        <v>38</v>
      </c>
      <c r="D11" s="20" t="s">
        <v>30</v>
      </c>
      <c r="E11" s="20" t="s">
        <v>31</v>
      </c>
    </row>
    <row r="12" spans="1:5" x14ac:dyDescent="0.3">
      <c r="A12" s="7"/>
      <c r="B12" s="7"/>
      <c r="C12" s="7"/>
      <c r="D12" s="7"/>
      <c r="E12" s="7"/>
    </row>
    <row r="13" spans="1:5" ht="15" thickBot="1" x14ac:dyDescent="0.35">
      <c r="A13" s="7"/>
      <c r="B13" s="7"/>
      <c r="C13" s="7"/>
      <c r="D13" s="7"/>
      <c r="E13" s="22"/>
    </row>
    <row r="14" spans="1:5" ht="15" thickBot="1" x14ac:dyDescent="0.35">
      <c r="D14" s="21" t="s">
        <v>39</v>
      </c>
      <c r="E14" s="23">
        <f>SUM(E12:E13)</f>
        <v>0</v>
      </c>
    </row>
    <row r="16" spans="1:5" x14ac:dyDescent="0.3">
      <c r="A16" s="165" t="s">
        <v>5</v>
      </c>
      <c r="B16" s="165"/>
      <c r="C16" s="165"/>
      <c r="D16" s="165"/>
      <c r="E16" s="165"/>
    </row>
    <row r="17" spans="1:5" x14ac:dyDescent="0.3">
      <c r="A17" s="2"/>
      <c r="B17" s="2"/>
      <c r="C17" s="2"/>
      <c r="D17" s="2"/>
      <c r="E17" s="2"/>
    </row>
    <row r="18" spans="1:5" ht="30" customHeight="1" x14ac:dyDescent="0.45">
      <c r="A18" s="18" t="s">
        <v>40</v>
      </c>
      <c r="B18" s="16"/>
      <c r="C18" s="8"/>
      <c r="D18" s="8"/>
    </row>
    <row r="19" spans="1:5" ht="11.25" customHeight="1" x14ac:dyDescent="0.45">
      <c r="A19" s="15"/>
      <c r="B19" s="8"/>
      <c r="C19" s="8"/>
      <c r="D19" s="8"/>
    </row>
    <row r="20" spans="1:5" ht="28.8" x14ac:dyDescent="0.3">
      <c r="A20" s="18" t="s">
        <v>73</v>
      </c>
      <c r="B20" s="17"/>
    </row>
    <row r="21" spans="1:5" x14ac:dyDescent="0.3">
      <c r="A21" s="18"/>
    </row>
    <row r="22" spans="1:5" ht="15.75" customHeight="1" x14ac:dyDescent="0.3">
      <c r="A22" s="20" t="s">
        <v>32</v>
      </c>
      <c r="B22" s="20" t="s">
        <v>37</v>
      </c>
      <c r="C22" s="20" t="s">
        <v>38</v>
      </c>
      <c r="D22" s="20" t="s">
        <v>30</v>
      </c>
      <c r="E22" s="20" t="s">
        <v>31</v>
      </c>
    </row>
    <row r="23" spans="1:5" x14ac:dyDescent="0.3">
      <c r="A23" s="7"/>
      <c r="B23" s="7"/>
      <c r="C23" s="7"/>
      <c r="D23" s="7"/>
      <c r="E23" s="7"/>
    </row>
    <row r="24" spans="1:5" ht="15" thickBot="1" x14ac:dyDescent="0.35">
      <c r="A24" s="7"/>
      <c r="B24" s="7"/>
      <c r="C24" s="7"/>
      <c r="D24" s="7"/>
      <c r="E24" s="22"/>
    </row>
    <row r="25" spans="1:5" ht="15" thickBot="1" x14ac:dyDescent="0.35">
      <c r="D25" s="21" t="s">
        <v>42</v>
      </c>
      <c r="E25" s="23">
        <f>SUM(E23:E24)</f>
        <v>0</v>
      </c>
    </row>
    <row r="27" spans="1:5" x14ac:dyDescent="0.3">
      <c r="A27" s="163" t="s">
        <v>74</v>
      </c>
      <c r="B27" s="164"/>
      <c r="C27" s="164"/>
      <c r="D27" s="164"/>
      <c r="E27" s="164"/>
    </row>
    <row r="29" spans="1:5" x14ac:dyDescent="0.3">
      <c r="A29" s="165" t="s">
        <v>8</v>
      </c>
      <c r="B29" s="165"/>
      <c r="C29" s="165"/>
      <c r="D29" s="165"/>
      <c r="E29" s="165"/>
    </row>
    <row r="30" spans="1:5" x14ac:dyDescent="0.3">
      <c r="A30" s="2"/>
      <c r="B30" s="2"/>
      <c r="C30" s="2"/>
      <c r="D30" s="2"/>
      <c r="E30" s="2"/>
    </row>
    <row r="31" spans="1:5" ht="50.25" customHeight="1" x14ac:dyDescent="0.45">
      <c r="A31" s="18" t="s">
        <v>43</v>
      </c>
      <c r="B31" s="16"/>
      <c r="C31" s="8"/>
      <c r="D31" s="8"/>
    </row>
    <row r="32" spans="1:5" ht="11.25" customHeight="1" x14ac:dyDescent="0.45">
      <c r="A32" s="15"/>
      <c r="B32" s="8"/>
      <c r="C32" s="8"/>
      <c r="D32" s="8"/>
    </row>
    <row r="33" spans="1:5" ht="43.2" x14ac:dyDescent="0.3">
      <c r="A33" s="18" t="s">
        <v>44</v>
      </c>
      <c r="B33" s="17"/>
    </row>
    <row r="34" spans="1:5" x14ac:dyDescent="0.3">
      <c r="A34" s="18"/>
    </row>
    <row r="35" spans="1:5" ht="15.75" customHeight="1" x14ac:dyDescent="0.3">
      <c r="A35" s="20" t="s">
        <v>32</v>
      </c>
      <c r="B35" s="20" t="s">
        <v>37</v>
      </c>
      <c r="C35" s="20" t="s">
        <v>38</v>
      </c>
      <c r="D35" s="20" t="s">
        <v>30</v>
      </c>
      <c r="E35" s="20" t="s">
        <v>31</v>
      </c>
    </row>
    <row r="36" spans="1:5" x14ac:dyDescent="0.3">
      <c r="A36" s="7"/>
      <c r="B36" s="7"/>
      <c r="C36" s="7"/>
      <c r="D36" s="7"/>
      <c r="E36" s="7"/>
    </row>
    <row r="37" spans="1:5" ht="15" thickBot="1" x14ac:dyDescent="0.35">
      <c r="A37" s="7"/>
      <c r="B37" s="7"/>
      <c r="C37" s="7"/>
      <c r="D37" s="7"/>
      <c r="E37" s="22"/>
    </row>
    <row r="38" spans="1:5" ht="15" thickBot="1" x14ac:dyDescent="0.35">
      <c r="D38" s="21" t="s">
        <v>45</v>
      </c>
      <c r="E38" s="23">
        <f>SUM(E36:E37)</f>
        <v>0</v>
      </c>
    </row>
    <row r="40" spans="1:5" x14ac:dyDescent="0.3">
      <c r="A40" s="163" t="s">
        <v>46</v>
      </c>
      <c r="B40" s="164"/>
      <c r="C40" s="164"/>
      <c r="D40" s="164"/>
      <c r="E40" s="164"/>
    </row>
    <row r="42" spans="1:5" x14ac:dyDescent="0.3">
      <c r="A42" s="20" t="s">
        <v>32</v>
      </c>
      <c r="B42" s="20" t="s">
        <v>37</v>
      </c>
      <c r="C42" s="20" t="s">
        <v>38</v>
      </c>
      <c r="D42" s="20" t="s">
        <v>30</v>
      </c>
      <c r="E42" s="20" t="s">
        <v>31</v>
      </c>
    </row>
    <row r="43" spans="1:5" x14ac:dyDescent="0.3">
      <c r="A43" s="7"/>
      <c r="B43" s="7"/>
      <c r="C43" s="7"/>
      <c r="D43" s="7"/>
      <c r="E43" s="7"/>
    </row>
    <row r="44" spans="1:5" ht="15" thickBot="1" x14ac:dyDescent="0.35">
      <c r="A44" s="7"/>
      <c r="B44" s="7"/>
      <c r="C44" s="7"/>
      <c r="D44" s="7"/>
      <c r="E44" s="22"/>
    </row>
    <row r="45" spans="1:5" ht="15" thickBot="1" x14ac:dyDescent="0.35">
      <c r="D45" s="21" t="s">
        <v>48</v>
      </c>
      <c r="E45" s="23">
        <f>SUM(E43:E44)</f>
        <v>0</v>
      </c>
    </row>
    <row r="47" spans="1:5" ht="32.25" customHeight="1" x14ac:dyDescent="0.3">
      <c r="A47" s="166" t="s">
        <v>47</v>
      </c>
      <c r="B47" s="167"/>
      <c r="C47" s="167"/>
      <c r="D47" s="167"/>
      <c r="E47" s="167"/>
    </row>
    <row r="49" spans="4:5" x14ac:dyDescent="0.3">
      <c r="D49" s="21" t="s">
        <v>49</v>
      </c>
      <c r="E49" s="24">
        <f>E45+E25</f>
        <v>0</v>
      </c>
    </row>
  </sheetData>
  <mergeCells count="7">
    <mergeCell ref="A27:E27"/>
    <mergeCell ref="A29:E29"/>
    <mergeCell ref="A40:E40"/>
    <mergeCell ref="A47:E47"/>
    <mergeCell ref="A1:E1"/>
    <mergeCell ref="A16:E16"/>
    <mergeCell ref="A5:E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SBITA Guide</vt:lpstr>
      <vt:lpstr>Analysis_Under$100k</vt:lpstr>
      <vt:lpstr>Analysis_Over$100k</vt:lpstr>
      <vt:lpstr>PVCalc_Monthly</vt:lpstr>
      <vt:lpstr>PVCalc_Quarterly</vt:lpstr>
      <vt:lpstr>PVCalc_SemiAnnually</vt:lpstr>
      <vt:lpstr>PVCalc_Annually</vt:lpstr>
      <vt:lpstr>SBITA Implementation Cost Guide</vt:lpstr>
      <vt:lpstr>SBITA Implementation Cost Tool</vt:lpstr>
      <vt:lpstr>Annual_Rate</vt:lpstr>
      <vt:lpstr>Annual_Rate_A</vt:lpstr>
      <vt:lpstr>Annual_Rate_Q</vt:lpstr>
      <vt:lpstr>Annual_Rate_S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Bibby</dc:creator>
  <cp:lastModifiedBy>Vanessa Snavely</cp:lastModifiedBy>
  <cp:lastPrinted>2023-01-19T16:46:03Z</cp:lastPrinted>
  <dcterms:created xsi:type="dcterms:W3CDTF">2022-12-07T02:55:16Z</dcterms:created>
  <dcterms:modified xsi:type="dcterms:W3CDTF">2023-06-16T12:35:36Z</dcterms:modified>
</cp:coreProperties>
</file>