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529"/>
  <workbookPr codeName="ThisWorkbook"/>
  <mc:AlternateContent xmlns:mc="http://schemas.openxmlformats.org/markup-compatibility/2006">
    <mc:Choice Requires="x15">
      <x15ac:absPath xmlns:x15ac="http://schemas.microsoft.com/office/spreadsheetml/2010/11/ac" url="S:\Accounting and Reporting\GASB 96 - SBITAs\"/>
    </mc:Choice>
  </mc:AlternateContent>
  <xr:revisionPtr revIDLastSave="0" documentId="13_ncr:1_{694290A7-385F-4512-A740-D6CE445B8867}" xr6:coauthVersionLast="47" xr6:coauthVersionMax="47" xr10:uidLastSave="{00000000-0000-0000-0000-000000000000}"/>
  <bookViews>
    <workbookView xWindow="5328" yWindow="-17064" windowWidth="36900" windowHeight="16152" xr2:uid="{00000000-000D-0000-FFFF-FFFF00000000}"/>
  </bookViews>
  <sheets>
    <sheet name="SBITA_Quick Facts" sheetId="9" r:id="rId1"/>
    <sheet name="SBITA_Accounts_Quick View" sheetId="12" r:id="rId2"/>
    <sheet name="SBITA_JEs_Quick View" sheetId="11" r:id="rId3"/>
    <sheet name="SBITA_Scenarios" sheetId="7" r:id="rId4"/>
  </sheets>
  <definedNames>
    <definedName name="Annual_Rate_A">SBITA_Scenarios!$F$2</definedName>
    <definedName name="_xlnm.Print_Area" localSheetId="1">'SBITA_Accounts_Quick View'!$A$1:$M$25</definedName>
    <definedName name="_xlnm.Print_Area" localSheetId="0">'SBITA_Quick Facts'!$A$1:$B$74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54" i="7" l="1"/>
  <c r="M160" i="7" l="1"/>
  <c r="M159" i="7"/>
  <c r="M158" i="7"/>
  <c r="M157" i="7"/>
  <c r="M156" i="7"/>
  <c r="M155" i="7"/>
  <c r="M153" i="7"/>
  <c r="I152" i="7"/>
  <c r="M152" i="7" s="1"/>
  <c r="D160" i="7"/>
  <c r="C164" i="7"/>
  <c r="D165" i="7" s="1"/>
  <c r="D85" i="7"/>
  <c r="C84" i="7" s="1"/>
  <c r="D123" i="7" l="1"/>
  <c r="D114" i="7"/>
  <c r="C213" i="7" l="1"/>
  <c r="E195" i="7" l="1"/>
  <c r="C225" i="7" s="1"/>
  <c r="D226" i="7" s="1"/>
  <c r="E194" i="7"/>
  <c r="D222" i="7" l="1"/>
  <c r="C221" i="7" s="1"/>
  <c r="E193" i="7" l="1"/>
  <c r="C191" i="7" s="1"/>
  <c r="C198" i="7" s="1"/>
  <c r="C188" i="7"/>
  <c r="D207" i="7" l="1"/>
  <c r="C206" i="7" l="1"/>
  <c r="C217" i="7" s="1"/>
  <c r="D218" i="7" l="1"/>
  <c r="D103" i="7" l="1"/>
  <c r="C6" i="7"/>
  <c r="D7" i="7" s="1"/>
  <c r="D24" i="7"/>
  <c r="D20" i="7"/>
  <c r="C19" i="7" s="1"/>
  <c r="C15" i="7" l="1"/>
  <c r="D16" i="7" s="1"/>
  <c r="D118" i="7"/>
  <c r="D107" i="7"/>
  <c r="C106" i="7" s="1"/>
  <c r="C102" i="7"/>
  <c r="C98" i="7"/>
  <c r="D99" i="7" s="1"/>
  <c r="C92" i="7"/>
  <c r="D81" i="7"/>
  <c r="D70" i="7"/>
  <c r="D57" i="7"/>
  <c r="C52" i="7"/>
  <c r="D53" i="7" s="1"/>
  <c r="D61" i="7"/>
  <c r="C60" i="7" s="1"/>
  <c r="C47" i="7"/>
  <c r="D44" i="7"/>
  <c r="D33" i="7"/>
  <c r="C23" i="7"/>
  <c r="C56" i="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Vanessa Snavely</author>
  </authors>
  <commentList>
    <comment ref="A40" authorId="0" shapeId="0" xr:uid="{F8EE281F-B8DE-4556-BD02-AC851B1BE7F3}">
      <text>
        <r>
          <rPr>
            <b/>
            <sz val="9"/>
            <color indexed="81"/>
            <rFont val="Tahoma"/>
            <family val="2"/>
          </rPr>
          <t>Vanessa Snavely:</t>
        </r>
        <r>
          <rPr>
            <sz val="9"/>
            <color indexed="81"/>
            <rFont val="Tahoma"/>
            <family val="2"/>
          </rPr>
          <t xml:space="preserve">
For example, an event occurs that causes variable payments that were contingent on the performance or use of the underlying IT assets to become fixed for the remainder of the subscription term.</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Vanessa Snavely</author>
  </authors>
  <commentList>
    <comment ref="B14" authorId="0" shapeId="0" xr:uid="{EDF8386B-3101-40EF-BC2F-5BC8ABA6458B}">
      <text>
        <r>
          <rPr>
            <b/>
            <sz val="9"/>
            <color indexed="81"/>
            <rFont val="Tahoma"/>
            <family val="2"/>
          </rPr>
          <t>Vanessa Snavely:</t>
        </r>
        <r>
          <rPr>
            <sz val="9"/>
            <color indexed="81"/>
            <rFont val="Tahoma"/>
            <family val="2"/>
          </rPr>
          <t xml:space="preserve">
For the most part, the subscription asset will be amortized over the life of the subscription term. 
A subscription asset that has a useful life shorter than a subscription term would mean that an agreement/contract was executed for payments past the useful life of the asset (software). </t>
        </r>
      </text>
    </comment>
    <comment ref="A25" authorId="0" shapeId="0" xr:uid="{95C0BC49-975A-4301-BFE4-1404A71084E9}">
      <text>
        <r>
          <rPr>
            <b/>
            <sz val="9"/>
            <color indexed="81"/>
            <rFont val="Tahoma"/>
            <family val="2"/>
          </rPr>
          <t>Vanessa Snavely:</t>
        </r>
        <r>
          <rPr>
            <sz val="9"/>
            <color indexed="81"/>
            <rFont val="Tahoma"/>
            <family val="2"/>
          </rPr>
          <t xml:space="preserve">
GASB96 Paragraph 30: If a SBITA has more than one module and the modules are implemented at different times, the initial implementation stage for the SBITA is completed, and, therefore, the subscription asset is placed into service when initial implementation is completed for the first independently functional module or for the first set of interdependent modules, regardless of whether all remaining modules have been completely implemented.</t>
        </r>
      </text>
    </comment>
    <comment ref="B51" authorId="0" shapeId="0" xr:uid="{BB3AB25A-8927-4B98-B66A-0A6653291038}">
      <text>
        <r>
          <rPr>
            <b/>
            <sz val="9"/>
            <color indexed="81"/>
            <rFont val="Tahoma"/>
            <family val="2"/>
          </rPr>
          <t>Vanessa Snavely:</t>
        </r>
        <r>
          <rPr>
            <sz val="9"/>
            <color indexed="81"/>
            <rFont val="Tahoma"/>
            <family val="2"/>
          </rPr>
          <t xml:space="preserve">
For the most part, the subscription asset will be amortized over the life of the subscription term. 
A subscription asset that has a useful life shorter than a subscription term would mean that an agreement/contract was executed for payments past the useful life of the asset (software). </t>
        </r>
      </text>
    </comment>
    <comment ref="B78" authorId="0" shapeId="0" xr:uid="{90115661-E894-4DBC-A51E-2E49AC014487}">
      <text>
        <r>
          <rPr>
            <b/>
            <sz val="9"/>
            <color indexed="81"/>
            <rFont val="Tahoma"/>
            <family val="2"/>
          </rPr>
          <t>Vanessa Snavely:</t>
        </r>
        <r>
          <rPr>
            <sz val="9"/>
            <color indexed="81"/>
            <rFont val="Tahoma"/>
            <family val="2"/>
          </rPr>
          <t xml:space="preserve">
To record capitalizable expenses for budgetary purposes. Since the contract does not commence until the following fiscal year, the capitalizable expenses will be recorded as a prepaid on the GAAP ledger via a new fiscal year-end journal entry.</t>
        </r>
      </text>
    </comment>
    <comment ref="B83" authorId="0" shapeId="0" xr:uid="{982A1A1F-AE9B-4954-8A9A-DA2D0C7B8B83}">
      <text>
        <r>
          <rPr>
            <b/>
            <sz val="9"/>
            <color indexed="81"/>
            <rFont val="Tahoma"/>
            <family val="2"/>
          </rPr>
          <t>Vanessa Snavely:</t>
        </r>
        <r>
          <rPr>
            <sz val="9"/>
            <color indexed="81"/>
            <rFont val="Tahoma"/>
            <family val="2"/>
          </rPr>
          <t xml:space="preserve">
Capitalizable payments made before the commencement of the subscription term associated with the SBITA contract should be reported as a prepayment. At the commencement of the subscription term the prepayment would be reclassified as an expense (this JE reversed) and the amount would be included in the initial measurement of the subscription asset.
(Paragraph 26)
</t>
        </r>
      </text>
    </comment>
    <comment ref="B97" authorId="0" shapeId="0" xr:uid="{1827D4DA-88EB-44E0-9188-64BB9C267FEA}">
      <text>
        <r>
          <rPr>
            <b/>
            <sz val="9"/>
            <color indexed="81"/>
            <rFont val="Tahoma"/>
            <family val="2"/>
          </rPr>
          <t>Vanessa Snavely:</t>
        </r>
        <r>
          <rPr>
            <sz val="9"/>
            <color indexed="81"/>
            <rFont val="Tahoma"/>
            <family val="2"/>
          </rPr>
          <t xml:space="preserve">
For the most part, the subscription asset will be amortized over the life of the subscription term. 
A subscription asset that has a useful life shorter than a subscription term would mean that an agreement/contract was executed for payments past the useful life of the asset (software). </t>
        </r>
      </text>
    </comment>
    <comment ref="A108" authorId="0" shapeId="0" xr:uid="{8F9EC19C-C99F-48F5-B200-B93F4E96A863}">
      <text>
        <r>
          <rPr>
            <b/>
            <sz val="9"/>
            <color indexed="81"/>
            <rFont val="Tahoma"/>
            <family val="2"/>
          </rPr>
          <t>Vanessa Snavely:</t>
        </r>
        <r>
          <rPr>
            <sz val="9"/>
            <color indexed="81"/>
            <rFont val="Tahoma"/>
            <family val="2"/>
          </rPr>
          <t xml:space="preserve">
Paragraph 40:
...additional outlays that are not a result of SBITA modifications but that result in either of the following should be capitalized as an addition to an existing subscription asset:
a. An increase in the functionality of the subscription asset; that is, the subscription asset allows the government to perform tasks that it could not previously perform with the subscription asset
b. An increase in the efficiency of the subscription asset; that is, an increase in the level of service provided by the subscription asset without the ability to perform additional tasks.
</t>
        </r>
      </text>
    </comment>
    <comment ref="B121" authorId="0" shapeId="0" xr:uid="{B1A84790-5AF9-419D-8438-4B4F671DB296}">
      <text>
        <r>
          <rPr>
            <b/>
            <sz val="9"/>
            <color indexed="81"/>
            <rFont val="Tahoma"/>
            <family val="2"/>
          </rPr>
          <t>Vanessa Snavely:</t>
        </r>
        <r>
          <rPr>
            <sz val="9"/>
            <color indexed="81"/>
            <rFont val="Tahoma"/>
            <family val="2"/>
          </rPr>
          <t xml:space="preserve">
For the most part, the subscription asset will be amortized over the life of the subscription term. 
A subscription asset that has a useful life shorter than a subscription term would mean that an agreement/contract was executed for payments past the useful life of the asset (software). </t>
        </r>
      </text>
    </comment>
    <comment ref="C122" authorId="0" shapeId="0" xr:uid="{515726F2-98FA-48B4-9540-912114834549}">
      <text>
        <r>
          <rPr>
            <b/>
            <sz val="9"/>
            <color indexed="81"/>
            <rFont val="Tahoma"/>
            <family val="2"/>
          </rPr>
          <t>Vanessa Snavely:</t>
        </r>
        <r>
          <rPr>
            <sz val="9"/>
            <color indexed="81"/>
            <rFont val="Tahoma"/>
            <family val="2"/>
          </rPr>
          <t xml:space="preserve">
amortization amounts would include initial add information plus the remeasurement. </t>
        </r>
      </text>
    </comment>
    <comment ref="A133" authorId="0" shapeId="0" xr:uid="{5F959525-9EBF-45A0-B483-1E597F47DAE5}">
      <text>
        <r>
          <rPr>
            <b/>
            <sz val="9"/>
            <color indexed="81"/>
            <rFont val="Tahoma"/>
            <family val="2"/>
          </rPr>
          <t>Vanessa Snavely:</t>
        </r>
        <r>
          <rPr>
            <sz val="9"/>
            <color indexed="81"/>
            <rFont val="Tahoma"/>
            <family val="2"/>
          </rPr>
          <t xml:space="preserve">
GASB96 Paragraph 30: If a SBITA has more than one module and the modules are implemented at different times, the initial implementation stage for the SBITA is completed, and, therefore, the subscription asset is placed into service when initial implementation is completed for the first independently functional module or for the first set of interdependent modules, regardless of whether all remaining modules have been completely implemented.</t>
        </r>
      </text>
    </comment>
    <comment ref="B151" authorId="0" shapeId="0" xr:uid="{EB680DDC-80F3-4D5B-BC4C-A76C070D2213}">
      <text>
        <r>
          <rPr>
            <b/>
            <sz val="9"/>
            <color indexed="81"/>
            <rFont val="Tahoma"/>
            <family val="2"/>
          </rPr>
          <t>Vanessa Snavely:</t>
        </r>
        <r>
          <rPr>
            <sz val="9"/>
            <color indexed="81"/>
            <rFont val="Tahoma"/>
            <family val="2"/>
          </rPr>
          <t xml:space="preserve">
GASB96 Paragraph 52: The provisions of a SBITA contract may be amended while the contract is in effect. Amendments change the provisions of the SBITA contract. Examples of amendments to SBITA contracts include changing the contract price of the arrangement, lengthening or shortening the subscription term, adding or removing underlying IT assets, and changing the index or rate upon which variable payments depend. An amendment should be considered a SBITA modification unless the government’s right to use the underlying IT assets decreases, in which case the amendment should be considered a partial or full SBITA termination.
Paragraph 57: A government generally should account for the partial or full SBITA termination by reducing the carrying values of the subscription asset and subscription liability and recognizing a gain or loss for the difference.</t>
        </r>
      </text>
    </comment>
    <comment ref="B163" authorId="0" shapeId="0" xr:uid="{00A08BE3-CC51-4575-BC3D-6291D35DB564}">
      <text>
        <r>
          <rPr>
            <b/>
            <sz val="9"/>
            <color indexed="81"/>
            <rFont val="Tahoma"/>
            <family val="2"/>
          </rPr>
          <t>Vanessa Snavely:</t>
        </r>
        <r>
          <rPr>
            <sz val="9"/>
            <color indexed="81"/>
            <rFont val="Tahoma"/>
            <family val="2"/>
          </rPr>
          <t xml:space="preserve">
For the most part, the subscription asset will be amortized over the life of the subscription term. 
A subscription asset that has a useful life shorter than a subscription term would mean that an agreement/contract was executed for payments past the useful life of the asset (software). </t>
        </r>
      </text>
    </comment>
  </commentList>
</comments>
</file>

<file path=xl/sharedStrings.xml><?xml version="1.0" encoding="utf-8"?>
<sst xmlns="http://schemas.openxmlformats.org/spreadsheetml/2006/main" count="553" uniqueCount="303">
  <si>
    <t>ACTUALS</t>
  </si>
  <si>
    <t>Cr. Cash</t>
  </si>
  <si>
    <t>YE-18b</t>
  </si>
  <si>
    <t xml:space="preserve">To reclassify portion of lease liability to noncurrent for amount due in more than 1 year. </t>
  </si>
  <si>
    <t>Legend</t>
  </si>
  <si>
    <t>Dr. 1684XX GASB SBITA</t>
  </si>
  <si>
    <t>Cr. 219300 - SBITA Obl Capital - Current</t>
  </si>
  <si>
    <t>CAPITAL</t>
  </si>
  <si>
    <t>Dr. 818600 SBITA Interest Expense</t>
  </si>
  <si>
    <t>Dr. 818500 SBITA Principal expense</t>
  </si>
  <si>
    <t>Dr. 890400 SBITA Amortization</t>
  </si>
  <si>
    <t>Cr. 1684X9 Accumulated Amortization - SBITAs</t>
  </si>
  <si>
    <t>Cr. 818500 SBITA Principal expense</t>
  </si>
  <si>
    <t>Dr. 219300 SBITA Obl Capital - Current</t>
  </si>
  <si>
    <t>Cr.  292100 - SBITA Obl Capital - NonCurrent</t>
  </si>
  <si>
    <t>Scenario 2: New SBITA with initial implementation costs paid at contract commencement.</t>
  </si>
  <si>
    <t>There are no implementation costs associated with the SBITA.</t>
  </si>
  <si>
    <t>Dr. 7XXXXX Expense</t>
  </si>
  <si>
    <t xml:space="preserve">To record implementation related expenses. </t>
  </si>
  <si>
    <t>Dr. 7XXXXX Expense - Operations/additional implementation stage costs (expense, do not capitalize as part of subscription asset)</t>
  </si>
  <si>
    <t>Dr. 7XXXXX Expense - Training costs (expense, do not capitalize as part of subscription asset)</t>
  </si>
  <si>
    <t>Scenario 3: New SBITA with initial implementation costs paid prior to contract commencement.</t>
  </si>
  <si>
    <t xml:space="preserve">To record payment under a short-term SBITA (expense when incurred). </t>
  </si>
  <si>
    <t xml:space="preserve">To reclassify the portion of lease liability modification to noncurrent for amount due in more than 1 year. </t>
  </si>
  <si>
    <t>Scenario 2:  New SBITA - Implementation costs paid at contract commencement</t>
  </si>
  <si>
    <t>Scenario 3:  New SBITA - Implementation costs paid prior to contract commencement</t>
  </si>
  <si>
    <t>Dr. 219300 - SBITA Obl Capital - Current</t>
  </si>
  <si>
    <t>CR. 1684XX GASB SBITA</t>
  </si>
  <si>
    <t>Dr. 1684X9 Accumulated Amortization - SBITAs</t>
  </si>
  <si>
    <t xml:space="preserve">The lease in lease administration is terminated (retired). </t>
  </si>
  <si>
    <t>Scenario 4:  Existing SBITA - Additional Outlays</t>
  </si>
  <si>
    <t>2. Period of Time (not in perpetuity)</t>
  </si>
  <si>
    <t>Amortization</t>
  </si>
  <si>
    <t>Modify or Re-measurement Required</t>
  </si>
  <si>
    <t xml:space="preserve">If significant, a change in the following will trigger a re-measurement: </t>
  </si>
  <si>
    <t>Termination</t>
  </si>
  <si>
    <t>ACTUALS Ledger - First year Payments</t>
  </si>
  <si>
    <t>CAPITAL - To record depreciation and reduction of liability in CAPITAL - Lease Admin Journal Generate</t>
  </si>
  <si>
    <t>GASB 96 Subscription Based Information Technology Arrangements (SBITAs)</t>
  </si>
  <si>
    <t>3. Exchange or Exchange-like transaction (nominal values, for example $1 is deemed nonexchange)</t>
  </si>
  <si>
    <t xml:space="preserve">Criteria (MUST meet all three): </t>
  </si>
  <si>
    <t>1. Control of Right to Use another party's information technology (IT) software (intangible asset), alone or in combination with a tangible capital asset</t>
  </si>
  <si>
    <t>GASB 96 does not apply to:</t>
  </si>
  <si>
    <t xml:space="preserve">Measuring the Subscription Liability: </t>
  </si>
  <si>
    <t xml:space="preserve">A termination of a SBITA may be full or partial but is always a result of the decrease in the control of the right to use the asset. </t>
  </si>
  <si>
    <t>CAPITAL - To set up the subscription asset and subscription liability - Lease Admin Journal Generate</t>
  </si>
  <si>
    <t>Dr. 818600 SBITA Interest Exp - 10,000</t>
  </si>
  <si>
    <t xml:space="preserve">The total payment should agree to the software vendor amortization schedule. </t>
  </si>
  <si>
    <t xml:space="preserve">The interest amount is determined using the interest rate which may be stated/implicit/state borrowing rate. </t>
  </si>
  <si>
    <t xml:space="preserve">Lease Admin entry based on the assumption the payment has been made and the payments and discount information setting up the lease is correct.   If payment in actuals ledger was not made - use YE-18e to correct (reverse in subsequent year).  </t>
  </si>
  <si>
    <t>Dr. 818500 SBITA Principal  (45,000-10,000)  - 35,000</t>
  </si>
  <si>
    <t xml:space="preserve">Two years after the software is in service, Tree University works with the software vendor to convert data that will increase the functionality/efficiency of the subscription asset. The conversion costs $150,000, this additional outlay expense is not the result of a SBITA modification. </t>
  </si>
  <si>
    <t xml:space="preserve">Measuring the Subscription Asset (Recorded as Intangible Right-to-Use Asset): </t>
  </si>
  <si>
    <t>1. Subscription term</t>
  </si>
  <si>
    <r>
      <t xml:space="preserve">Amortize in systematic and rational manner over the </t>
    </r>
    <r>
      <rPr>
        <u/>
        <sz val="11"/>
        <color theme="1"/>
        <rFont val="Calibri"/>
        <family val="2"/>
        <scheme val="minor"/>
      </rPr>
      <t>shorter</t>
    </r>
    <r>
      <rPr>
        <sz val="11"/>
        <color theme="1"/>
        <rFont val="Calibri"/>
        <family val="2"/>
        <scheme val="minor"/>
      </rPr>
      <t xml:space="preserve"> of the subscription term or the useful life of underlying IT asset.</t>
    </r>
  </si>
  <si>
    <r>
      <rPr>
        <b/>
        <sz val="11"/>
        <color theme="1"/>
        <rFont val="Calibri"/>
        <family val="2"/>
        <scheme val="minor"/>
      </rPr>
      <t>System Generated Principal and Interest Payments</t>
    </r>
    <r>
      <rPr>
        <sz val="11"/>
        <color theme="1"/>
        <rFont val="Calibri"/>
        <family val="2"/>
        <scheme val="minor"/>
      </rPr>
      <t xml:space="preserve"> - In GeorgiaFirst, all leases/SBITAs entered into Lease Administration will produce principal and interest entries via a journal generate process in the CAPITAL LEDGER.  Lease Administration is set to currently produce principal and interest payments based on the total payments and discount rate entered.   These journal entries debit the SBITA liability and credit the SBITA principal expense.  In most cases, the payments should be reflective of the principal amount that is in the ACTUALS Ledger.   In some cases, these payments may need some adjustments.  Below is a potential area where the amounts may need adjustments: 
</t>
    </r>
    <r>
      <rPr>
        <b/>
        <sz val="11"/>
        <color theme="1"/>
        <rFont val="Calibri"/>
        <family val="2"/>
        <scheme val="minor"/>
      </rPr>
      <t>Missing Payment</t>
    </r>
    <r>
      <rPr>
        <sz val="11"/>
        <color theme="1"/>
        <rFont val="Calibri"/>
        <family val="2"/>
        <scheme val="minor"/>
      </rPr>
      <t xml:space="preserve"> - If a subscription payment is not made (ACTUALS ledger) and the payment entries are made in the CAPITAL ledger via journal generate, an adjustment would be needed to correct for the discrepancy.   For these timing differences, the institution should use YE-18e.  This entry will reverse the journal generate entry in the CAPITAL ledger an will need to be reversed in the subsequent year. 
It is important to note that in cases where we have an amortization schedule from the software vendor, with Principal and Interest payments, and set up the SBITA using a discount rate that other than an explicit rate (using implicit rate or state borrowing rate), the journal entries created by Lease Administration will be different from the schedules provided by the software vendor.   We should not make adjustments for these differences.  Since our SBITA liability is set using the present value of subscription payments, the principal and interest payments should also be made according to the discount rate split assessed. </t>
    </r>
  </si>
  <si>
    <t>This is the calculated principal amount which may not agree to the amortization schedules provided by the software vendor.</t>
  </si>
  <si>
    <t xml:space="preserve">Lease Admin entry based on determination made upon set up.  A subscription asset should be amortized in a systematic and rational manner over the shorter of the subscription term or the useful life of the underlying IT asset. </t>
  </si>
  <si>
    <t>Lease Admin entry based on the assumption the payment has been made and the payments and discount information setting up the SBITA is correct.  YE-18b may be needed to reclassify the current and noncurrent portion.</t>
  </si>
  <si>
    <t>Scenario 1: New SBITA - No Implementation costs &amp; Incentives Received</t>
  </si>
  <si>
    <t>Scenario 1:  New SBITA - No implementation costs &amp; Incentives</t>
  </si>
  <si>
    <t xml:space="preserve">Orangetree University is seeking a software alternative to a current manual process. In July, prior to selecting the software vendor there were $10,000 in related preliminary project expenses to evaluate alternatives and determine the needed technology. </t>
  </si>
  <si>
    <t xml:space="preserve">To record preliminary project expense. </t>
  </si>
  <si>
    <t xml:space="preserve">The software vendor is selected in August &amp; PO is created to software vendor. The software vendor agreement is for 5 years. The present value of the subscription payments over the subscription term is $200,000. Annual payments are $45,000 ($35,000 principal and $10,000 interest). </t>
  </si>
  <si>
    <r>
      <t xml:space="preserve">The implementation vendor is selected in September &amp; a PO is created to implementation vendor. The implementation vendor agreement includes $15,000 in initial implementation stage related cots, $2,000 in operations/additional implementation stage costs and $3,000 in training costs. The $2,000 in operations/additional implementation stage costs are related to maintenance and are not modifications that increase functionality or increase efficiency. Payment is due to the implementation vendor </t>
    </r>
    <r>
      <rPr>
        <b/>
        <u/>
        <sz val="11"/>
        <color theme="1"/>
        <rFont val="Calibri"/>
        <family val="2"/>
        <scheme val="minor"/>
      </rPr>
      <t>before</t>
    </r>
    <r>
      <rPr>
        <sz val="11"/>
        <color theme="1"/>
        <rFont val="Calibri"/>
        <family val="2"/>
        <scheme val="minor"/>
      </rPr>
      <t xml:space="preserve"> go live. </t>
    </r>
  </si>
  <si>
    <t>Follow scenario 1, 2 or 3 entries above for initial SBITA add.</t>
  </si>
  <si>
    <t xml:space="preserve">Remeasure the subscription liability and asset. Increase existing SBITA liability &amp; asset by modification amount. </t>
  </si>
  <si>
    <t xml:space="preserve">Refer to GeorgiaFirst guidance on how to perform this in Lease Administration. </t>
  </si>
  <si>
    <t>Scenario 6: Full SBITA termination</t>
  </si>
  <si>
    <t>Dr./Cr. 493300 - Gain/Loss-Retire Capital Asset</t>
  </si>
  <si>
    <t>The contract commencement date (i.e. Go Live) is determined to be January 1. All dates occur in the same fiscal year.</t>
  </si>
  <si>
    <t>Appletree University has a SBITA that was for one year with four options to extend. At the time that the SBITA was initiated, Appletree University was reasonably certain it would exercise all options to extend therefore the SBITA was recorded using a 5 year subscription term at the present value of the subscription payments for $500,000. In year 3, unexpectedly it was decided to terminate the SBITA in its entirety. In year 3 the outstanding liability was $300,000.</t>
  </si>
  <si>
    <t>Scenario 7: Partial SBITA termination</t>
  </si>
  <si>
    <t>Scenario 8: Short-Term SBITA</t>
  </si>
  <si>
    <t>Record the entire asset and liability in fiscal year 2023 (following the entries in Scenario #1).</t>
  </si>
  <si>
    <t>Scenario 5: New SBITA With Multiple Modules</t>
  </si>
  <si>
    <t>Scenario 5:  New SBITA - Multiple Modules</t>
  </si>
  <si>
    <t>Scenario 6:  Full SBITA Termination</t>
  </si>
  <si>
    <t>Scenario 7:  Partial SBITA Termination</t>
  </si>
  <si>
    <t>Scenario 8:  Short-term SBITA - NOT GASB 96</t>
  </si>
  <si>
    <t xml:space="preserve">  a. The contracts are negotiated as a package with a single objective.</t>
  </si>
  <si>
    <t xml:space="preserve">  b. The amount of consideration to be paid in one contract depends on the price or performance of the other contract</t>
  </si>
  <si>
    <t xml:space="preserve"> - If a SBITA involves multiple underlying IT asset components and the IT asset components have different subscription terms, the government should account for each underlying IT asset component as a separate subscription component.</t>
  </si>
  <si>
    <t>- A government may enter into contracts that contain multiple components, such as (a) a contract that contains both a subscription component (that is, the right to use the underlying IT assets) and a nonsubscription component or (b) a contract that contains multiple underlying IT asset components.</t>
  </si>
  <si>
    <t xml:space="preserve"> - If a SBITA involves multiple underlying IT asset components and the IT asset components have different subscription terms, the government should account for each underlying IT asset component as a separate subscription component. The provisions of this paragraph should be applied unless the contract does not include prices for individual components. </t>
  </si>
  <si>
    <t xml:space="preserve"> - If a contract does not include prices for individual components, or if any of those prices appear unreasonable, a government should use professional judgment to determine its best estimate for allocating the contract price to those components, maximizing the use of observable information. If it is not practicable to determine a best estimate for price allocation for some or all components in the contract, a government should account for those components as a single SBITA. If multiple components are accounted for as a single SBITA, the accounting for that SBITA should be based on the primary subscription component within that SBITA.</t>
  </si>
  <si>
    <t xml:space="preserve"> Contracts that are entered into at or near the same time with the same SBITA vendor should be considered part of the same contract if either of the following criteria is met:</t>
  </si>
  <si>
    <t xml:space="preserve">Contract Combinations: </t>
  </si>
  <si>
    <t>Dr. 733xxx - Expense</t>
  </si>
  <si>
    <t>The commencement of the subscription term occurs when the initial implementation stage is completed at which time the government has obtained control of the right to use the underlying IT assets, and, therefore, the subscription asset is placed into service.</t>
  </si>
  <si>
    <t>Record subscription liability equal to present value of subscription payments (fixed payments + variable payments that depend on rate + variable payments that are fixed in substance + payments for penalties + subscription incentives + any other payments reasonably certain of being required).</t>
  </si>
  <si>
    <t>Re-measure only if modification is deemed significant.</t>
  </si>
  <si>
    <t>2. Estimated amounts for payments included in the measurement of the subscription liability</t>
  </si>
  <si>
    <t>4. Contingency upon which variable payments are based</t>
  </si>
  <si>
    <t>3. There is a change in the interest rate the SBITA vendor charges the government, if used as the initial discount rate</t>
  </si>
  <si>
    <t>To record a new SBITA on the books (present value of the total subscription payments).</t>
  </si>
  <si>
    <t xml:space="preserve">The software vendor is selected in August &amp; the PO is created to software vendor. The software vendor agreement is for 5 years and the present value of the subscription payments is $200,000. Annual payments are $45,000 ($35,000 principal and $10,000 interest). </t>
  </si>
  <si>
    <t>Determine the subscription term.</t>
  </si>
  <si>
    <t>The subscription term consists of FY23, FY24 &amp; FY25 (3 years).</t>
  </si>
  <si>
    <t>3 Years</t>
  </si>
  <si>
    <t xml:space="preserve">Calculate the total subscription payments. </t>
  </si>
  <si>
    <t>FY23: $200,000 + FY24: $200,000 + FY25: $250,000</t>
  </si>
  <si>
    <t xml:space="preserve">The SBITA vendor did not provide an interest rate therefore the State's borrowing rate is used. </t>
  </si>
  <si>
    <t xml:space="preserve">Payments are made in advance. </t>
  </si>
  <si>
    <t>Period</t>
  </si>
  <si>
    <t>Amount</t>
  </si>
  <si>
    <t>Present Value</t>
  </si>
  <si>
    <t>&lt;- Annual Rate</t>
  </si>
  <si>
    <t>Determine the present value of the total subscription payments (subscription liability amount).</t>
  </si>
  <si>
    <t xml:space="preserve">Determine the subscription asset value. </t>
  </si>
  <si>
    <t xml:space="preserve">To record SBITA intangible payments (S-8 may be used, if payments are not broken out during the year). </t>
  </si>
  <si>
    <t xml:space="preserve">To record the FY23 SBITA intangible payment (S-8 may be used, if payments are not broken out during the year). </t>
  </si>
  <si>
    <t>Scenario 9: Entered into SBITA agreement prior to GASB Statement 96 effective date</t>
  </si>
  <si>
    <t>Scenario 9:  Entered into SBITA agreement prior to GASB Statement 96 effective date</t>
  </si>
  <si>
    <t>GASB96 is effective for fiscal year 2023 therefore the term of the SBITA contract starts July 1, 2022.</t>
  </si>
  <si>
    <t>Record subscription asset equal to subscription liability + SBITA payments made prior to commencement + capitalizable initial implementation costs payments made to SBITA at contract commencement</t>
  </si>
  <si>
    <t>Record subscription asset equal to subscription liability + SBITA payments made prior to commencement + capitalizable initial implementation costs payments made to SBITA at contract commencement + total costs related to increased functionality or efficiency after asset is placed into service.</t>
  </si>
  <si>
    <t>Resource: SBITA Analysis Tool for PVCalc</t>
  </si>
  <si>
    <t>The original cost to implement the SBITA paid in FY21 is $30,000.</t>
  </si>
  <si>
    <r>
      <rPr>
        <b/>
        <i/>
        <sz val="11"/>
        <color rgb="FFFF0000"/>
        <rFont val="Calibri"/>
        <family val="2"/>
        <scheme val="minor"/>
      </rPr>
      <t xml:space="preserve">GASB96 Appendix B/B77: </t>
    </r>
    <r>
      <rPr>
        <i/>
        <sz val="11"/>
        <color rgb="FFFF0000"/>
        <rFont val="Calibri"/>
        <family val="2"/>
        <scheme val="minor"/>
      </rPr>
      <t>Some respondents to the Exposure Draft requested clarification about whether costs of certain stages that were incurred before implementation of this Statement, which otherwise would be capitalizable as part of the subscription asset, should be included in the measurement of the subscription asset at transition. Such costs could be significant for some governments. Board was concerned about data availability and the potential cost to retrieve that data, particularly for SBITAs that commenced prior to the issuance of this Statement. Therefore, the Board decided to permit, but not require, governments to include capitalizable outlays associated with the initial implementation stage and the operation and additional implementation stage in the measurement of the subscription asset at transition. The Board believes that the benefit of allowing those governments that have the information available to capitalize those costs outweighs concerns about comparability during the transition period.</t>
    </r>
  </si>
  <si>
    <t>Cr. XXXXXX Fund Balance</t>
  </si>
  <si>
    <t>Reduce the current SBITA liability for current year annual principal payment(s).</t>
  </si>
  <si>
    <r>
      <t xml:space="preserve">The implementation vendor is selected in September &amp; a PO is created to implementation vendor. The implementation vendor agreement includes $15,000 in initial implementation stage related costs, $2,000 in operations/additional implementation stage costs and $3,000 in training costs. The $2,000 in operations/additional implementation stage costs are related to maintenance and are not modifications that increase functionality or increase efficiency. Payment is due to the implementation vendor </t>
    </r>
    <r>
      <rPr>
        <b/>
        <u/>
        <sz val="11"/>
        <color theme="1"/>
        <rFont val="Calibri"/>
        <family val="2"/>
        <scheme val="minor"/>
      </rPr>
      <t xml:space="preserve">upon go live. </t>
    </r>
  </si>
  <si>
    <t>Entry #</t>
  </si>
  <si>
    <t>A. Entries for Beginning Balances as of July 1, 2022</t>
  </si>
  <si>
    <t xml:space="preserve">Record SBITAs entered into during the year. </t>
  </si>
  <si>
    <t>Record the annual amortization expense and accumulated amortization of the intangible SBITA asset</t>
  </si>
  <si>
    <t>Reclassify information technology subscription expenditures to debt service principal and interest.</t>
  </si>
  <si>
    <t>C. End of Subscription Term (if applicable)</t>
  </si>
  <si>
    <t>Record the end of subscription term of SBITA.</t>
  </si>
  <si>
    <t>Subscription asset equal to subscription liability + SBITA payments made prior to commencement + capitalizable initial implementation costs payments made to SBITA at contract commencement + total costs related to increased functionality or efficiency after asset is placed into service.</t>
  </si>
  <si>
    <t>SBITA payments made prior to commencement + capitalizable initial implementation costs payments made to SBITA at contract commencement + total costs related to increased functionality or efficiency after asset is placed into service</t>
  </si>
  <si>
    <t>This is the present value of subscription payments (fixed payments + variable payments that depend on rate + variable payments that are fixed in substance + payments for penalties + subscription incentives + any other payments reasonably certain of being required) over the subscription term.</t>
  </si>
  <si>
    <t>Cr. XXXXXX Expense - SBITA Capitalizable Costs (capitalize as part of subscription asset)</t>
  </si>
  <si>
    <r>
      <t xml:space="preserve">Record the annual amortization expense and accumulated amortization of the intangible SBITA asset. </t>
    </r>
    <r>
      <rPr>
        <b/>
        <sz val="11"/>
        <color rgb="FFFF0000"/>
        <rFont val="Calibri"/>
        <family val="2"/>
        <scheme val="minor"/>
      </rPr>
      <t xml:space="preserve">A subscription asset should be amortized over the </t>
    </r>
    <r>
      <rPr>
        <b/>
        <u/>
        <sz val="11"/>
        <color rgb="FFFF0000"/>
        <rFont val="Calibri"/>
        <family val="2"/>
        <scheme val="minor"/>
      </rPr>
      <t>shorter of the subscription term or the useful life of the underlying IT asset</t>
    </r>
    <r>
      <rPr>
        <b/>
        <sz val="11"/>
        <color rgb="FFFF0000"/>
        <rFont val="Calibri"/>
        <family val="2"/>
        <scheme val="minor"/>
      </rPr>
      <t>s.</t>
    </r>
  </si>
  <si>
    <t>B. Entries during the fiscal year</t>
  </si>
  <si>
    <t>Cr. 1684XX GASB SBITA</t>
  </si>
  <si>
    <t>Record asset for SBITAs as of July 1, 2022.</t>
  </si>
  <si>
    <t>Dr. XXXXXX Expense - SBITA Capitalizable Costs (capitalize as part of subscription asset)</t>
  </si>
  <si>
    <t>To record the additional outlay capitalizable expense.</t>
  </si>
  <si>
    <t>XX</t>
  </si>
  <si>
    <t xml:space="preserve">Contract Amendments: </t>
  </si>
  <si>
    <t xml:space="preserve">  a. The SBITA modification gives the government an additional subscription asset by adding access to more underlying IT assets that were not included in the original SBITA contract.</t>
  </si>
  <si>
    <t xml:space="preserve">  b. The increase in subscription payments for the additional subscription asset does not appear to be unreasonable based on (1) the terms of the amended SBITA contract and (2) professional judgment, maximizing the use of observable information (for example, using readily available observable standalone prices).</t>
  </si>
  <si>
    <t>Contract amendments should be reported as a separate SBITA (that is, separate from the most recent SBITA contract before the modification) if both of the following conditions are present:</t>
  </si>
  <si>
    <r>
      <t xml:space="preserve">Record the annual amortization expense and accumulated amortization of the intangible SBITA asset.    </t>
    </r>
    <r>
      <rPr>
        <b/>
        <sz val="11"/>
        <color rgb="FFFF0000"/>
        <rFont val="Calibri"/>
        <family val="2"/>
        <scheme val="minor"/>
      </rPr>
      <t xml:space="preserve">A subscription asset should be amortized over the </t>
    </r>
    <r>
      <rPr>
        <b/>
        <u/>
        <sz val="11"/>
        <color rgb="FFFF0000"/>
        <rFont val="Calibri"/>
        <family val="2"/>
        <scheme val="minor"/>
      </rPr>
      <t>shorter of the subscription term or the useful life of the underlying IT asset</t>
    </r>
    <r>
      <rPr>
        <b/>
        <sz val="11"/>
        <color rgb="FFFF0000"/>
        <rFont val="Calibri"/>
        <family val="2"/>
        <scheme val="minor"/>
      </rPr>
      <t>s.</t>
    </r>
  </si>
  <si>
    <t xml:space="preserve">Refer to GeorgiaFirst guidance on how to perform this in Lease Administration (SBITA add with initial direct cost). </t>
  </si>
  <si>
    <t xml:space="preserve">Refer to GeorgiaFirst guidance on how to perform this in Lease Administration (initial direct cost adj). </t>
  </si>
  <si>
    <t>NOTE: See Year-End Entry 18b</t>
  </si>
  <si>
    <t>SBITA intangible payments cease in Year 3.</t>
  </si>
  <si>
    <r>
      <rPr>
        <b/>
        <i/>
        <sz val="11"/>
        <color rgb="FFFF0000"/>
        <rFont val="Calibri"/>
        <family val="2"/>
        <scheme val="minor"/>
      </rPr>
      <t>GASB96 Paragraph 60:</t>
    </r>
    <r>
      <rPr>
        <i/>
        <sz val="11"/>
        <color rgb="FFFF0000"/>
        <rFont val="Calibri"/>
        <family val="2"/>
        <scheme val="minor"/>
      </rPr>
      <t xml:space="preserve"> Governments are permitted, </t>
    </r>
    <r>
      <rPr>
        <b/>
        <i/>
        <u/>
        <sz val="11"/>
        <color rgb="FFFF0000"/>
        <rFont val="Calibri"/>
        <family val="2"/>
        <scheme val="minor"/>
      </rPr>
      <t>but are not required</t>
    </r>
    <r>
      <rPr>
        <i/>
        <sz val="11"/>
        <color rgb="FFFF0000"/>
        <rFont val="Calibri"/>
        <family val="2"/>
        <scheme val="minor"/>
      </rPr>
      <t>, to include in the measurement of the subscription asset capitalizable outlays associated with the initial implementation stage and the operation and additional implementation stage incurred prior to the implementation of Statement 96.</t>
    </r>
  </si>
  <si>
    <t>SBITA Example Journal Entries - Quick View</t>
  </si>
  <si>
    <t>Subscription Term</t>
  </si>
  <si>
    <t>a. Contracts that convey the right to use another party's combination of IT software and tangible capital assets that meet definition of a lease per GASB 87, in which the software is insignificant when compared to the cost of the underlying tangible capital asset</t>
  </si>
  <si>
    <t>b. Governments that provide the right to use their IT software and associated tangible capital assets to other entities through SBITAs</t>
  </si>
  <si>
    <t>c. Contracts that meet the definition of public-private or public-public partnerships per GASB 94</t>
  </si>
  <si>
    <t xml:space="preserve">d. Licensing arrangements that provide a perpetual license to governments to use a vendor's computer software. A perpetual agreement gives the buyer the right to use the software for an indefinite amount of time (in perpetuity). </t>
  </si>
  <si>
    <t>Dr. 833200 - SBITA Capitalizable Expense - Initial Implementation Costs (capitalize as part of subscription asset)</t>
  </si>
  <si>
    <t>Cr. 833200 - SBITA Capitalizable Expense (capitalize as part of subscription asset)</t>
  </si>
  <si>
    <t>New! YE JE</t>
  </si>
  <si>
    <t xml:space="preserve">Lemontree University is seeking a software alternative to a current manual process. In July 2023, prior to selecting the software vendor there were $10,000 in related preliminary project expenses to evaluate alternatives and determine the needed technology. </t>
  </si>
  <si>
    <r>
      <t>The contract commencement date (i.e. Go Live) is determined to be July 15, 202</t>
    </r>
    <r>
      <rPr>
        <b/>
        <u/>
        <sz val="11"/>
        <color theme="1"/>
        <rFont val="Calibri"/>
        <family val="2"/>
        <scheme val="minor"/>
      </rPr>
      <t>4.</t>
    </r>
    <r>
      <rPr>
        <sz val="11"/>
        <color theme="1"/>
        <rFont val="Calibri"/>
        <family val="2"/>
        <scheme val="minor"/>
      </rPr>
      <t xml:space="preserve"> Implementation costs are paid in fiscal year 2023 and the go live date is in fiscal year 2024.</t>
    </r>
  </si>
  <si>
    <t>Cr. 833200 - SBITA Capitalizable Expense - Initial Implementation Costs (capitalize as part of subscription asset)</t>
  </si>
  <si>
    <t xml:space="preserve">In fiscal year 2024, at the contract commencement, recognize expense for capitalizable related implementation costs. </t>
  </si>
  <si>
    <t>(Reversal)</t>
  </si>
  <si>
    <t>Additional Information</t>
  </si>
  <si>
    <t>SBITA Scenario-Based Examples</t>
  </si>
  <si>
    <t xml:space="preserve">Scenario 4: Existing SBITA with additional outlays related to operational/additional implementation costs paid after the contract commencement. The additional outlays are not the result of a modification/amendment. </t>
  </si>
  <si>
    <t>SBITA Scenario-Based Examples:</t>
  </si>
  <si>
    <r>
      <t xml:space="preserve">Contracts with Multiple Components: </t>
    </r>
    <r>
      <rPr>
        <sz val="14"/>
        <color theme="1"/>
        <rFont val="Calibri"/>
        <family val="2"/>
        <scheme val="minor"/>
      </rPr>
      <t xml:space="preserve"> </t>
    </r>
  </si>
  <si>
    <t>At the contract commencement, record a new SBITA on the books. Subscription liability is $200,000 and subscription asset is $215,000. Present value of the subscription payments $200,000 + Initial Implementation costs $15,000 = $215,000</t>
  </si>
  <si>
    <t>In fiscal year 2024, at the contract commencement, record a new SBITA on the books. Subscription liability is $200,000 and subscription asset is $215,000. Present value of the subscription payments $200,000 + Initial Implementation costs $15,000 = $215,000</t>
  </si>
  <si>
    <t xml:space="preserve">Peartree University has a SBITA that was for one year with four options to extend. At the time that the SBITA was initiated, Peartree University was reasonably certain it would exercise all options to extend. There are six modules that will be implemented a different times with the first set of modules being placed into service in fiscal year 2023. The remaining set of modules will be placed into services in fiscal year 2024. The present value of the subscription payments for $200,000. There were no implementation costs. </t>
  </si>
  <si>
    <t>In fiscal year 2021, Peachtree University entered into a software vendor agreement for 1 year with 4 options to extend, the University is reasonably certain it will exercise all options. Peachtree University was able to identify that there were $30,000 in related implementation costs paid in FY21. The total subscription payments consists of FY21 = $100,000, FY22 = $150,000, FY23 = $200,000, FY24 = $200,000 and FY25 = $250,000. Payments are made in advance. The SBITA vendor did not provide an interest rate.</t>
  </si>
  <si>
    <t>Record SBITA on the books. Subscription liability is $634,652 and subscription asset is $652,652. Present value of the subscription payments $634,652 + Initial Implementation costs $30,000 = $664,652.</t>
  </si>
  <si>
    <t xml:space="preserve">Peachtree University enters into a software vendor agreement for 1 year with 4 options to extend, the University is reasonably certain it will exercise all options. Peachtree University received $2,000 from the software vendor in the form of a rebate. The minimum subscription payments over the subscription term is $220,000. The total subscription payments expected to be made over the subscription term is $218,000 ($220,000-$2,000). The present value of the total subscription payments ($218,000) over the subscription term is $200,000. Annual payments are $45,000 ($35,000 principal and $10,000 interest). </t>
  </si>
  <si>
    <t>Cr. Cash - 45,000</t>
  </si>
  <si>
    <t>Dr. 890400 SBITA Amortization Expense (200,000/5) - 40,000</t>
  </si>
  <si>
    <t>Cr. 1684X9 Accumulated Amortization - SBITAs - 40,000</t>
  </si>
  <si>
    <t>Dr. 219300 SBITA Obl Capital - Current - 35,000</t>
  </si>
  <si>
    <t>Cr.  818500 SBITA Principal  - 35,000</t>
  </si>
  <si>
    <t>Cr. 833200 - SBITA Capitalizable Expense - Initial Implementation Costs (capitalize as part of subscription asset) - 15,000</t>
  </si>
  <si>
    <t>Cr. 219300 SBITA Oblig Capital-Current - 200,000</t>
  </si>
  <si>
    <r>
      <t xml:space="preserve">Dr. 164100 SBITAs Software </t>
    </r>
    <r>
      <rPr>
        <b/>
        <u/>
        <sz val="11"/>
        <color theme="1"/>
        <rFont val="Calibri"/>
        <family val="2"/>
        <scheme val="minor"/>
      </rPr>
      <t>or</t>
    </r>
    <r>
      <rPr>
        <sz val="11"/>
        <color theme="1"/>
        <rFont val="Calibri"/>
        <family val="2"/>
        <scheme val="minor"/>
      </rPr>
      <t xml:space="preserve"> 168420 SBITAs Library Collections - 215,000</t>
    </r>
  </si>
  <si>
    <t>Short-term SBITA contracts have a maximum subscription term of 12 months or less, including options to extend. Short-term SBITA contracts (12 months or less) should be recorded as an expenditure/expense.</t>
  </si>
  <si>
    <t>Year 1</t>
  </si>
  <si>
    <t>Year 2</t>
  </si>
  <si>
    <t>219300 - SBITA Obl Capital - Current</t>
  </si>
  <si>
    <t>Cash</t>
  </si>
  <si>
    <t>The liability and the asset in lease administration are adjusted to reflect the shorter term &amp; change in total subscription payments.</t>
  </si>
  <si>
    <t>Yr 2 Adj</t>
  </si>
  <si>
    <t>Total</t>
  </si>
  <si>
    <t>Ledger</t>
  </si>
  <si>
    <t>Account</t>
  </si>
  <si>
    <t>Yr 1 - ADD</t>
  </si>
  <si>
    <t xml:space="preserve">To record adjustments due to early or partial termination of SBITA. </t>
  </si>
  <si>
    <t>Cr. 3XXXXX Fund Balance</t>
  </si>
  <si>
    <t>To record adjustments due to subscription modification.</t>
  </si>
  <si>
    <t xml:space="preserve">To record a new SBITA for the additional term and subscription payments. </t>
  </si>
  <si>
    <t>D. Subscription Modification (if applicable) - Decrease in term and subscription payments.</t>
  </si>
  <si>
    <t xml:space="preserve">E. Subscription Modification (if applicable) - Increase in term and subscription payments. </t>
  </si>
  <si>
    <t>F. Early or Partial Subscription Termination (if applicable)</t>
  </si>
  <si>
    <t>YE-64</t>
  </si>
  <si>
    <t>FY23-FY25</t>
  </si>
  <si>
    <t>FY26-FY27</t>
  </si>
  <si>
    <t>See Scenario 9 for entries related to first/original SBITA.</t>
  </si>
  <si>
    <t>FY28</t>
  </si>
  <si>
    <t>In fiscal year 2025, Peachtree University's paid its final subscription payment related to the contract from scenario 9 and in fiscal year 2026 and 2027 Peachtree University continued to use the subscription under an annual contract with no options. In fiscal year 2028, Peachtree University entered into a software vendor agreement for 1 year with 4 options to extend with the same vendor, the University is reasonably certain it will exercise all options.</t>
  </si>
  <si>
    <t xml:space="preserve">The contract is in a holdover period in fiscal years 2026 &amp; 2027 without a contract that includes an option to extend. </t>
  </si>
  <si>
    <t>The agreement signed in FY28 is treated as a separate new SBITA. See Scenario 1 for entries related to the new SBITA.</t>
  </si>
  <si>
    <t>Scenario 10: Holdover Period</t>
  </si>
  <si>
    <t>Scenario 10:  Holdover Period</t>
  </si>
  <si>
    <t>1684XX - GASB SBITA</t>
  </si>
  <si>
    <t>890400 - SBITA Amortization</t>
  </si>
  <si>
    <t>1684X9 - Accumulated Amortization - SBITAs</t>
  </si>
  <si>
    <t>818600 - SBITA Interest Expense</t>
  </si>
  <si>
    <t>818500 - SBITA Principal expense</t>
  </si>
  <si>
    <t>Yr 1 - Amort &amp; Pymt</t>
  </si>
  <si>
    <t>Yr 2- Amort &amp; Pymt</t>
  </si>
  <si>
    <t>Yr 3- Amort &amp; Pymt</t>
  </si>
  <si>
    <t>493300 - Gain/Loss-Retire Capital Asset</t>
  </si>
  <si>
    <t>Scenario 7: Partial SBITA Termination - Snapshot View</t>
  </si>
  <si>
    <r>
      <t xml:space="preserve">To record expenditures for  pre-packaged software systems for electronic data processing that do not meet the capitalization threshold. Services for system design and/or programming of individualized software systems or programs should be charged to the appropriate Per Diem and Fees account. Software that fits this definition other than meeting the threshold for capitalization should be recorded in account </t>
    </r>
    <r>
      <rPr>
        <b/>
        <sz val="11"/>
        <color theme="1"/>
        <rFont val="Calibri"/>
        <family val="2"/>
        <scheme val="minor"/>
      </rPr>
      <t>833100 Software</t>
    </r>
    <r>
      <rPr>
        <sz val="11"/>
        <color theme="1"/>
        <rFont val="Calibri"/>
        <family val="2"/>
        <scheme val="minor"/>
      </rPr>
      <t>.  Refer to </t>
    </r>
    <r>
      <rPr>
        <b/>
        <sz val="11"/>
        <color theme="1"/>
        <rFont val="Calibri"/>
        <family val="2"/>
        <scheme val="minor"/>
      </rPr>
      <t xml:space="preserve">Section 7.10 Intangible Assets </t>
    </r>
    <r>
      <rPr>
        <sz val="11"/>
        <color theme="1"/>
        <rFont val="Calibri"/>
        <family val="2"/>
        <scheme val="minor"/>
      </rPr>
      <t>in this manual for further information regarding thresholds.</t>
    </r>
  </si>
  <si>
    <t>Software - Purchased</t>
  </si>
  <si>
    <r>
      <t>To record payments other than lease payments associated with a software that are not capitalizable. This could include, but not limited to, maintenance, troubleshooting, and additional implementational activities. Refer to </t>
    </r>
    <r>
      <rPr>
        <b/>
        <sz val="11"/>
        <color theme="1"/>
        <rFont val="Calibri"/>
        <family val="2"/>
        <scheme val="minor"/>
      </rPr>
      <t>Section 7.10 Intangible Assets</t>
    </r>
    <r>
      <rPr>
        <sz val="11"/>
        <color theme="1"/>
        <rFont val="Calibri"/>
        <family val="2"/>
        <scheme val="minor"/>
      </rPr>
      <t> in this manual for further information.</t>
    </r>
  </si>
  <si>
    <t>Software - Contracts</t>
  </si>
  <si>
    <t>EXPENSE</t>
  </si>
  <si>
    <r>
      <t xml:space="preserve">To record lease payments for Subscription Based IT Arrangements (SBITA) that do not meet the threshold for capitalization.  SBITA's that meet the threshold for capitalization should be recorded in accounts </t>
    </r>
    <r>
      <rPr>
        <b/>
        <sz val="11"/>
        <color theme="1"/>
        <rFont val="Calibri"/>
        <family val="2"/>
        <scheme val="minor"/>
      </rPr>
      <t>818500 SBITA Principal</t>
    </r>
    <r>
      <rPr>
        <sz val="11"/>
        <color theme="1"/>
        <rFont val="Calibri"/>
        <family val="2"/>
        <scheme val="minor"/>
      </rPr>
      <t xml:space="preserve"> and </t>
    </r>
    <r>
      <rPr>
        <b/>
        <sz val="11"/>
        <color theme="1"/>
        <rFont val="Calibri"/>
        <family val="2"/>
        <scheme val="minor"/>
      </rPr>
      <t>818600 SBITA Interest</t>
    </r>
    <r>
      <rPr>
        <sz val="11"/>
        <color theme="1"/>
        <rFont val="Calibri"/>
        <family val="2"/>
        <scheme val="minor"/>
      </rPr>
      <t>. Refer to </t>
    </r>
    <r>
      <rPr>
        <b/>
        <sz val="11"/>
        <color theme="1"/>
        <rFont val="Calibri"/>
        <family val="2"/>
        <scheme val="minor"/>
      </rPr>
      <t>Section 7.10 Intangible Assets</t>
    </r>
    <r>
      <rPr>
        <sz val="11"/>
        <color theme="1"/>
        <rFont val="Calibri"/>
        <family val="2"/>
        <scheme val="minor"/>
      </rPr>
      <t> in this manual for further information.</t>
    </r>
  </si>
  <si>
    <t>Software - Leased</t>
  </si>
  <si>
    <t>Purchased &amp; Internally Developed Software that does NOT meet the Threshold for Capitalization</t>
  </si>
  <si>
    <t>SBITA's that do NOT meet the Threshold for Capitalization</t>
  </si>
  <si>
    <r>
      <t>To record the non-current portion of the liability for Subscription Based IT Arrangements (SBITA) that meet the threshold for capitalization.</t>
    </r>
    <r>
      <rPr>
        <sz val="11"/>
        <color rgb="FFFF0000"/>
        <rFont val="Calibri"/>
        <family val="2"/>
        <scheme val="minor"/>
      </rPr>
      <t xml:space="preserve"> </t>
    </r>
    <r>
      <rPr>
        <sz val="11"/>
        <color theme="1"/>
        <rFont val="Calibri"/>
        <family val="2"/>
        <scheme val="minor"/>
      </rPr>
      <t>Refer to </t>
    </r>
    <r>
      <rPr>
        <b/>
        <sz val="11"/>
        <color theme="1"/>
        <rFont val="Calibri"/>
        <family val="2"/>
        <scheme val="minor"/>
      </rPr>
      <t>Section 7.10 Intangible Assets</t>
    </r>
    <r>
      <rPr>
        <sz val="11"/>
        <color theme="1"/>
        <rFont val="Calibri"/>
        <family val="2"/>
        <scheme val="minor"/>
      </rPr>
      <t> in this manual for further information.</t>
    </r>
  </si>
  <si>
    <t>SBITA Obligation Capital-NonCurrent</t>
  </si>
  <si>
    <t>LIABILITY</t>
  </si>
  <si>
    <r>
      <t>To record the current portion of the liability for Subscription Based IT Arrangements (SBITA) that meet the threshold for capitalization.</t>
    </r>
    <r>
      <rPr>
        <sz val="11"/>
        <color rgb="FFFF0000"/>
        <rFont val="Calibri"/>
        <family val="2"/>
        <scheme val="minor"/>
      </rPr>
      <t xml:space="preserve"> </t>
    </r>
    <r>
      <rPr>
        <sz val="11"/>
        <color theme="1"/>
        <rFont val="Calibri"/>
        <family val="2"/>
        <scheme val="minor"/>
      </rPr>
      <t>Refer to</t>
    </r>
    <r>
      <rPr>
        <b/>
        <sz val="11"/>
        <color theme="1"/>
        <rFont val="Calibri"/>
        <family val="2"/>
        <scheme val="minor"/>
      </rPr>
      <t> Section 7.10 Intangible Assets </t>
    </r>
    <r>
      <rPr>
        <sz val="11"/>
        <color theme="1"/>
        <rFont val="Calibri"/>
        <family val="2"/>
        <scheme val="minor"/>
      </rPr>
      <t>in this manual for further information.</t>
    </r>
  </si>
  <si>
    <t>SBITA Obligation Capital-Current</t>
  </si>
  <si>
    <t>Accumulated depreciation related to financed software.</t>
  </si>
  <si>
    <t>Accum Depr - Financed Software</t>
  </si>
  <si>
    <t>Accum Depr - Purchased Software</t>
  </si>
  <si>
    <r>
      <t>To record accumulated amortization for capitalized Subscription Based IT Arrangements (SBITA) for Library Collections. Refer to </t>
    </r>
    <r>
      <rPr>
        <b/>
        <sz val="11"/>
        <color theme="1"/>
        <rFont val="Calibri"/>
        <family val="2"/>
        <scheme val="minor"/>
      </rPr>
      <t>Section</t>
    </r>
    <r>
      <rPr>
        <sz val="11"/>
        <color theme="1"/>
        <rFont val="Calibri"/>
        <family val="2"/>
        <scheme val="minor"/>
      </rPr>
      <t xml:space="preserve"> </t>
    </r>
    <r>
      <rPr>
        <b/>
        <sz val="11"/>
        <color theme="1"/>
        <rFont val="Calibri"/>
        <family val="2"/>
        <scheme val="minor"/>
      </rPr>
      <t>7.10 Intangible Assets</t>
    </r>
    <r>
      <rPr>
        <sz val="11"/>
        <color theme="1"/>
        <rFont val="Calibri"/>
        <family val="2"/>
        <scheme val="minor"/>
      </rPr>
      <t> in this manual for further information.</t>
    </r>
  </si>
  <si>
    <t>SBITAs - Accum Amortization - Library Collections</t>
  </si>
  <si>
    <r>
      <t>To record accumulated amortization for capitalized Subscription Based IT Arrangements (SBITA) other than accumulated amortization for Library Collection SBITA's, which should be recorded in</t>
    </r>
    <r>
      <rPr>
        <b/>
        <sz val="11"/>
        <color theme="1"/>
        <rFont val="Calibri"/>
        <family val="2"/>
        <scheme val="minor"/>
      </rPr>
      <t xml:space="preserve"> 168429 SBITAs Accumulated Amortization - Library Collections.</t>
    </r>
    <r>
      <rPr>
        <sz val="11"/>
        <color theme="1"/>
        <rFont val="Calibri"/>
        <family val="2"/>
        <scheme val="minor"/>
      </rPr>
      <t xml:space="preserve"> Refer to </t>
    </r>
    <r>
      <rPr>
        <b/>
        <sz val="11"/>
        <color theme="1"/>
        <rFont val="Calibri"/>
        <family val="2"/>
        <scheme val="minor"/>
      </rPr>
      <t>Section 7.10 Intangible Assets</t>
    </r>
    <r>
      <rPr>
        <sz val="11"/>
        <color theme="1"/>
        <rFont val="Calibri"/>
        <family val="2"/>
        <scheme val="minor"/>
      </rPr>
      <t> in this manual for further information.</t>
    </r>
  </si>
  <si>
    <r>
      <t xml:space="preserve">SBITAs - Accum  </t>
    </r>
    <r>
      <rPr>
        <sz val="11"/>
        <color theme="1"/>
        <rFont val="Calibri"/>
        <family val="2"/>
        <scheme val="minor"/>
      </rPr>
      <t>Amortization - Software</t>
    </r>
  </si>
  <si>
    <r>
      <t>To record the amortization expense of capitalized Subscription Based IT Arrangements (SBITA). Refer to </t>
    </r>
    <r>
      <rPr>
        <b/>
        <sz val="11"/>
        <color theme="1"/>
        <rFont val="Calibri"/>
        <family val="2"/>
        <scheme val="minor"/>
      </rPr>
      <t>Section 7.10 Intangible Assets</t>
    </r>
    <r>
      <rPr>
        <sz val="11"/>
        <color theme="1"/>
        <rFont val="Calibri"/>
        <family val="2"/>
        <scheme val="minor"/>
      </rPr>
      <t> in this manual for further information.</t>
    </r>
  </si>
  <si>
    <t>SBITA Amortization</t>
  </si>
  <si>
    <t>Financed Purchased Software</t>
  </si>
  <si>
    <r>
      <t>To record Subscription Based IT Arrangements (SBITA) for Library Collections that meet the threshold for capitalization. Refer to </t>
    </r>
    <r>
      <rPr>
        <b/>
        <sz val="11"/>
        <color theme="1"/>
        <rFont val="Calibri"/>
        <family val="2"/>
        <scheme val="minor"/>
      </rPr>
      <t>Section 7.10 Intangible Assets</t>
    </r>
    <r>
      <rPr>
        <sz val="11"/>
        <color theme="1"/>
        <rFont val="Calibri"/>
        <family val="2"/>
        <scheme val="minor"/>
      </rPr>
      <t xml:space="preserve"> in this manual for further information.</t>
    </r>
  </si>
  <si>
    <t>SBITAs - Library Collections</t>
  </si>
  <si>
    <r>
      <t xml:space="preserve">To record Subscription Based IT Arrangements (SBITA) that meet the threshold for capitalization other than SBITA's for Library Collections, which should be recorded in account number </t>
    </r>
    <r>
      <rPr>
        <b/>
        <sz val="11"/>
        <color theme="1"/>
        <rFont val="Calibri"/>
        <family val="2"/>
        <scheme val="minor"/>
      </rPr>
      <t>168420 SBITAs - Library Collections</t>
    </r>
    <r>
      <rPr>
        <sz val="11"/>
        <color theme="1"/>
        <rFont val="Calibri"/>
        <family val="2"/>
        <scheme val="minor"/>
      </rPr>
      <t>. Refer to </t>
    </r>
    <r>
      <rPr>
        <b/>
        <sz val="11"/>
        <color theme="1"/>
        <rFont val="Calibri"/>
        <family val="2"/>
        <scheme val="minor"/>
      </rPr>
      <t>Section</t>
    </r>
    <r>
      <rPr>
        <sz val="11"/>
        <color theme="1"/>
        <rFont val="Calibri"/>
        <family val="2"/>
        <scheme val="minor"/>
      </rPr>
      <t xml:space="preserve"> </t>
    </r>
    <r>
      <rPr>
        <b/>
        <sz val="11"/>
        <color theme="1"/>
        <rFont val="Calibri"/>
        <family val="2"/>
        <scheme val="minor"/>
      </rPr>
      <t>7.10 Intangible Assets</t>
    </r>
    <r>
      <rPr>
        <sz val="11"/>
        <color theme="1"/>
        <rFont val="Calibri"/>
        <family val="2"/>
        <scheme val="minor"/>
      </rPr>
      <t> in this manual for further information.</t>
    </r>
  </si>
  <si>
    <t>SBITAs - Software</t>
  </si>
  <si>
    <t>CAPITALIZE</t>
  </si>
  <si>
    <r>
      <t xml:space="preserve">To record the interest expense portion of payments for Subscription Based IT Arrangements (SBITA) that meets the threshold for capitalization. (SBITA's that fit this definition but do not meet the SBITA threshold for capitalization, should be recorded as an expense in account </t>
    </r>
    <r>
      <rPr>
        <b/>
        <sz val="11"/>
        <rFont val="Calibri"/>
        <family val="2"/>
        <scheme val="minor"/>
      </rPr>
      <t>733200 Software - Leased</t>
    </r>
    <r>
      <rPr>
        <sz val="11"/>
        <rFont val="Calibri"/>
        <family val="2"/>
        <scheme val="minor"/>
      </rPr>
      <t>.) Refer to </t>
    </r>
    <r>
      <rPr>
        <b/>
        <sz val="11"/>
        <rFont val="Calibri"/>
        <family val="2"/>
        <scheme val="minor"/>
      </rPr>
      <t>Section 7.10 Intangible Assets</t>
    </r>
    <r>
      <rPr>
        <sz val="11"/>
        <rFont val="Calibri"/>
        <family val="2"/>
        <scheme val="minor"/>
      </rPr>
      <t> in this manual for further information.</t>
    </r>
  </si>
  <si>
    <t>SBITA Interest Expense</t>
  </si>
  <si>
    <r>
      <t xml:space="preserve">To record payments for software acquired and/or internally developed or modified solely to meet an institution’s internal needs and meets the threshold for capitalization. During the software’s development or modification, the institution must not have a substantive plan to market the software externally to other organizations. Software that does not meet the threshold for capitalization should be recorded in the expense account </t>
    </r>
    <r>
      <rPr>
        <b/>
        <sz val="11"/>
        <rFont val="Calibri"/>
        <family val="2"/>
        <scheme val="minor"/>
      </rPr>
      <t>733100 Software - Purchased</t>
    </r>
    <r>
      <rPr>
        <sz val="11"/>
        <rFont val="Calibri"/>
        <family val="2"/>
        <scheme val="minor"/>
      </rPr>
      <t>. This account would not be used for Subscription Based IT Arrangements (SBITA's). Refer to </t>
    </r>
    <r>
      <rPr>
        <b/>
        <sz val="11"/>
        <rFont val="Calibri"/>
        <family val="2"/>
        <scheme val="minor"/>
      </rPr>
      <t>Section 7.10 Intangible Assets</t>
    </r>
    <r>
      <rPr>
        <sz val="11"/>
        <rFont val="Calibri"/>
        <family val="2"/>
        <scheme val="minor"/>
      </rPr>
      <t> in this manual for further information.</t>
    </r>
  </si>
  <si>
    <t>Software</t>
  </si>
  <si>
    <r>
      <t xml:space="preserve">To record the principal portion of payments for Subscription Based IT Arrangements (SBITA) that meets the threshold for capitalization.  (SBITA's that fit this definition but do not meet the SBITA threshold for capitalization, should be recorded as an expense in account </t>
    </r>
    <r>
      <rPr>
        <b/>
        <sz val="11"/>
        <color theme="1"/>
        <rFont val="Calibri"/>
        <family val="2"/>
        <scheme val="minor"/>
      </rPr>
      <t>733200 Software - Leased</t>
    </r>
    <r>
      <rPr>
        <sz val="11"/>
        <color theme="1"/>
        <rFont val="Calibri"/>
        <family val="2"/>
        <scheme val="minor"/>
      </rPr>
      <t>.) Refer to </t>
    </r>
    <r>
      <rPr>
        <b/>
        <sz val="11"/>
        <color theme="1"/>
        <rFont val="Calibri"/>
        <family val="2"/>
        <scheme val="minor"/>
      </rPr>
      <t>Section 7.10 Intangible Assets</t>
    </r>
    <r>
      <rPr>
        <sz val="11"/>
        <color theme="1"/>
        <rFont val="Calibri"/>
        <family val="2"/>
        <scheme val="minor"/>
      </rPr>
      <t> in this manual for further information.</t>
    </r>
  </si>
  <si>
    <t>SBITA Principal</t>
  </si>
  <si>
    <t xml:space="preserve">To record costs incurred after the planning and designing phase for internal-use software that is not complete at year-end. This account should not be used for Subscription Based IT Arrangements (SBITA's). </t>
  </si>
  <si>
    <t>Software Development in Progress-Purchased/Financed Purchase</t>
  </si>
  <si>
    <t>PREPAYMENTS</t>
  </si>
  <si>
    <r>
      <t xml:space="preserve">To include initial implementation costs and payments made prior to the commencement term for Subscription Based IT Arrangements (SBITA) that meet the threshold for capitalization. This account is also used to record capitalizable costs related to increased functionality or efficiency after a SBITA asset is placed into service. (SBITA's that fit this definition but do not meet the SBITA threshold for capitalization, should be recorded as an expense in account </t>
    </r>
    <r>
      <rPr>
        <b/>
        <sz val="11"/>
        <rFont val="Calibri"/>
        <family val="2"/>
        <scheme val="minor"/>
      </rPr>
      <t>733900 Software - Contracts</t>
    </r>
    <r>
      <rPr>
        <sz val="11"/>
        <rFont val="Calibri"/>
        <family val="2"/>
        <scheme val="minor"/>
      </rPr>
      <t>.) Refer to</t>
    </r>
    <r>
      <rPr>
        <b/>
        <sz val="11"/>
        <rFont val="Calibri"/>
        <family val="2"/>
        <scheme val="minor"/>
      </rPr>
      <t> Section 7.10 Intangible Assets</t>
    </r>
    <r>
      <rPr>
        <sz val="11"/>
        <rFont val="Calibri"/>
        <family val="2"/>
        <scheme val="minor"/>
      </rPr>
      <t> in this manual for further information.</t>
    </r>
  </si>
  <si>
    <t>SBITA Capitalizable Expense</t>
  </si>
  <si>
    <t>Definition</t>
  </si>
  <si>
    <t>Account Title</t>
  </si>
  <si>
    <t>Account #</t>
  </si>
  <si>
    <t>Purchased &amp; Internal Developed (Meets Threshold)</t>
  </si>
  <si>
    <t xml:space="preserve"> SBITA Library Collections Capitalization (Meets Threshold)</t>
  </si>
  <si>
    <t xml:space="preserve"> SBITA (except SBITA Library Collections) Capitalization (Meets Threshold)</t>
  </si>
  <si>
    <t>BPM Updated Definitions: SBITA's, Software, Intangible Assets</t>
  </si>
  <si>
    <t>Purchased &amp; Developed Software</t>
  </si>
  <si>
    <r>
      <t xml:space="preserve">To record software acquired and/or internally developed or modified for an institution’s internal needs that meets the threshold for capitalization as an intangible asset. This account would not be used for Subscription Based IT Arrangements (SBITA's). Refer to Section </t>
    </r>
    <r>
      <rPr>
        <b/>
        <sz val="11"/>
        <rFont val="Calibri"/>
        <family val="2"/>
        <scheme val="minor"/>
      </rPr>
      <t>7.10 Intangible Assets</t>
    </r>
    <r>
      <rPr>
        <sz val="11"/>
        <rFont val="Calibri"/>
        <family val="2"/>
        <scheme val="minor"/>
      </rPr>
      <t> in this manual for further information.</t>
    </r>
  </si>
  <si>
    <r>
      <t xml:space="preserve">To record accumulated depreciation for capitalized purchased software recorded in account number </t>
    </r>
    <r>
      <rPr>
        <b/>
        <sz val="11"/>
        <rFont val="Calibri"/>
        <family val="2"/>
        <scheme val="minor"/>
      </rPr>
      <t>168210 Purchased Software</t>
    </r>
    <r>
      <rPr>
        <sz val="11"/>
        <rFont val="Calibri"/>
        <family val="2"/>
        <scheme val="minor"/>
      </rPr>
      <t>.</t>
    </r>
  </si>
  <si>
    <t>&lt;- 833200 - Capitalizable Expense</t>
  </si>
  <si>
    <t>&lt;- 818500 - SBITA Principal</t>
  </si>
  <si>
    <t>&lt;- 818600 - SBITA Interest Expense</t>
  </si>
  <si>
    <t>&lt;- 219300 - SBTIA Obligation Capital - Current</t>
  </si>
  <si>
    <t>&lt;- 219300 - SBTIA Obligation Capital - NonCurrent</t>
  </si>
  <si>
    <t>&lt;- 890400 - SBTIA Amortization</t>
  </si>
  <si>
    <t>Depreciation Expense</t>
  </si>
  <si>
    <t>Used for writing off the annual portion of deterioration of capitalized equipment, building or land improvements. This charge is based on proration of the asset cost over its estimated life.</t>
  </si>
  <si>
    <t>Financed Asset Depreciation</t>
  </si>
  <si>
    <t>&lt;- 733200 - Software - Leased</t>
  </si>
  <si>
    <t>&lt;- 733900 - Software - Contracts</t>
  </si>
  <si>
    <t>Category</t>
  </si>
  <si>
    <t>AMORTIZATION EXP</t>
  </si>
  <si>
    <t>ACCUM AMORTIZATION</t>
  </si>
  <si>
    <t>PRINCIPAL PAYMENT</t>
  </si>
  <si>
    <t>INTEREST PAYMENT</t>
  </si>
  <si>
    <t>Exclusions</t>
  </si>
  <si>
    <t>a. Short Term SBITAs - Less than 12 months including options to renew</t>
  </si>
  <si>
    <t>b. SBITAs under $100,000 threshold</t>
  </si>
  <si>
    <t xml:space="preserve">The threshold for SBITAs is a practical business conclusion to assist institutions within the USG with significant savings related to the cost of record keeping, especially during the implementation. Using professional </t>
  </si>
  <si>
    <t xml:space="preserve">       be used.</t>
  </si>
  <si>
    <t>At the time that the SBITA was initiated, Peachtree University was reasonably certain it would exercise all options to extend therefore the SBITA was recorded using a 5 year subscription term at the present value of the total subscription payments for $200,000. In year 2, Peachtree University and the software vendor amended the agreement to shorten the subscription term to 3 years (eliminating payments for year 4 &amp; 5).</t>
  </si>
  <si>
    <t>See Scenario 1 for initial entries.</t>
  </si>
  <si>
    <r>
      <t xml:space="preserve">       judgment for qualitative consideration and considering materiality for quantitative consideration,</t>
    </r>
    <r>
      <rPr>
        <u/>
        <sz val="11"/>
        <color theme="1"/>
        <rFont val="Calibri"/>
        <family val="2"/>
        <scheme val="minor"/>
      </rPr>
      <t xml:space="preserve"> a threshold of $100,000 based on the total amount of payments over the subscription term</t>
    </r>
    <r>
      <rPr>
        <sz val="11"/>
        <color theme="1"/>
        <rFont val="Calibri"/>
        <family val="2"/>
        <scheme val="minor"/>
      </rPr>
      <t xml:space="preserve"> for a single SBITA may   </t>
    </r>
  </si>
  <si>
    <t>Dr. 169910 - Intangible Right To Use in Progress</t>
  </si>
  <si>
    <t>Cr. 169910 - Intangible Right To Use in Progress</t>
  </si>
  <si>
    <t>To record costs related to SBITA payments in advance of the SBITA commencement term in fiscal year 2023.</t>
  </si>
  <si>
    <t>Intangible Right To Use in Progress</t>
  </si>
  <si>
    <r>
      <t>To record costs related to Subscription Based Information Technology Arrangements (SBITA) where the commencement date is in a future fiscal year. Refer to </t>
    </r>
    <r>
      <rPr>
        <b/>
        <sz val="11"/>
        <color theme="1"/>
        <rFont val="Calibri"/>
        <family val="2"/>
        <scheme val="minor"/>
      </rPr>
      <t>Section 7.10 Intangible Assets</t>
    </r>
    <r>
      <rPr>
        <sz val="11"/>
        <color theme="1"/>
        <rFont val="Calibri"/>
        <family val="2"/>
        <scheme val="minor"/>
      </rPr>
      <t xml:space="preserve"> in this manual for further information. </t>
    </r>
  </si>
  <si>
    <t>&lt;- 169910 - Intangible Right To Use in Progress</t>
  </si>
  <si>
    <t>Final revision 7/06/2023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</si>
</sst>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0_);[Red]\(&quot;$&quot;#,##0\)"/>
    <numFmt numFmtId="8" formatCode="&quot;$&quot;#,##0.00_);[Red]\(&quot;$&quot;#,##0.00\)"/>
    <numFmt numFmtId="44" formatCode="_(&quot;$&quot;* #,##0.00_);_(&quot;$&quot;* \(#,##0.00\);_(&quot;$&quot;* &quot;-&quot;??_);_(@_)"/>
    <numFmt numFmtId="43" formatCode="_(* #,##0.00_);_(* \(#,##0.00\);_(* &quot;-&quot;??_);_(@_)"/>
    <numFmt numFmtId="164" formatCode="_(* #,##0_);_(* \(#,##0\);_(* &quot;-&quot;??_);_(@_)"/>
    <numFmt numFmtId="165" formatCode="_(&quot;$&quot;* #,##0_);_(&quot;$&quot;* \(#,##0\);_(&quot;$&quot;* &quot;-&quot;??_);_(@_)"/>
    <numFmt numFmtId="166" formatCode="0.0000%"/>
    <numFmt numFmtId="167" formatCode="0.0000000"/>
  </numFmts>
  <fonts count="39" x14ac:knownFonts="1">
    <font>
      <sz val="11"/>
      <color theme="1"/>
      <name val="Calibri"/>
      <family val="2"/>
      <scheme val="minor"/>
    </font>
    <font>
      <sz val="11"/>
      <color rgb="FFFF0000"/>
      <name val="Calibri"/>
      <family val="2"/>
      <scheme val="minor"/>
    </font>
    <font>
      <b/>
      <sz val="11"/>
      <color theme="1"/>
      <name val="Calibri"/>
      <family val="2"/>
      <scheme val="minor"/>
    </font>
    <font>
      <sz val="11"/>
      <color theme="1"/>
      <name val="Calibri"/>
      <family val="2"/>
      <scheme val="minor"/>
    </font>
    <font>
      <b/>
      <sz val="15"/>
      <color theme="1"/>
      <name val="Calibri"/>
      <family val="2"/>
      <scheme val="minor"/>
    </font>
    <font>
      <u/>
      <sz val="11"/>
      <color theme="10"/>
      <name val="Calibri"/>
      <family val="2"/>
      <scheme val="minor"/>
    </font>
    <font>
      <b/>
      <sz val="11"/>
      <color rgb="FFFF0000"/>
      <name val="Calibri"/>
      <family val="2"/>
      <scheme val="minor"/>
    </font>
    <font>
      <i/>
      <sz val="11"/>
      <color rgb="FFFF0000"/>
      <name val="Calibri"/>
      <family val="2"/>
      <scheme val="minor"/>
    </font>
    <font>
      <sz val="9"/>
      <color indexed="81"/>
      <name val="Tahoma"/>
      <family val="2"/>
    </font>
    <font>
      <b/>
      <sz val="9"/>
      <color indexed="81"/>
      <name val="Tahoma"/>
      <family val="2"/>
    </font>
    <font>
      <b/>
      <u/>
      <sz val="11"/>
      <color rgb="FFFF0000"/>
      <name val="Calibri"/>
      <family val="2"/>
      <scheme val="minor"/>
    </font>
    <font>
      <b/>
      <u/>
      <sz val="11"/>
      <color theme="1"/>
      <name val="Calibri"/>
      <family val="2"/>
      <scheme val="minor"/>
    </font>
    <font>
      <sz val="11"/>
      <name val="Calibri"/>
      <family val="2"/>
      <scheme val="minor"/>
    </font>
    <font>
      <b/>
      <sz val="15"/>
      <name val="Calibri"/>
      <family val="2"/>
      <scheme val="minor"/>
    </font>
    <font>
      <b/>
      <sz val="20"/>
      <color theme="1"/>
      <name val="Calibri"/>
      <family val="2"/>
      <scheme val="minor"/>
    </font>
    <font>
      <b/>
      <i/>
      <sz val="11"/>
      <color theme="1"/>
      <name val="Calibri"/>
      <family val="2"/>
      <scheme val="minor"/>
    </font>
    <font>
      <u/>
      <sz val="11"/>
      <color theme="1"/>
      <name val="Calibri"/>
      <family val="2"/>
      <scheme val="minor"/>
    </font>
    <font>
      <b/>
      <i/>
      <sz val="11"/>
      <color rgb="FFFF0000"/>
      <name val="Calibri"/>
      <family val="2"/>
      <scheme val="minor"/>
    </font>
    <font>
      <b/>
      <sz val="8"/>
      <color rgb="FFFF0000"/>
      <name val="Segoe UI"/>
      <family val="2"/>
    </font>
    <font>
      <b/>
      <sz val="11"/>
      <name val="Calibri"/>
      <family val="2"/>
      <scheme val="minor"/>
    </font>
    <font>
      <b/>
      <sz val="8"/>
      <name val="Segoe UI"/>
      <family val="2"/>
    </font>
    <font>
      <sz val="16"/>
      <color rgb="FFFF0000"/>
      <name val="Calibri"/>
      <family val="2"/>
      <scheme val="minor"/>
    </font>
    <font>
      <b/>
      <i/>
      <u/>
      <sz val="11"/>
      <color rgb="FFFF0000"/>
      <name val="Calibri"/>
      <family val="2"/>
      <scheme val="minor"/>
    </font>
    <font>
      <b/>
      <sz val="16"/>
      <color theme="1"/>
      <name val="Calibri"/>
      <family val="2"/>
      <scheme val="minor"/>
    </font>
    <font>
      <b/>
      <sz val="14"/>
      <color theme="1"/>
      <name val="Calibri"/>
      <family val="2"/>
      <scheme val="minor"/>
    </font>
    <font>
      <sz val="12"/>
      <color theme="1"/>
      <name val="Calibri"/>
      <family val="2"/>
      <scheme val="minor"/>
    </font>
    <font>
      <b/>
      <sz val="16"/>
      <name val="Calibri"/>
      <family val="2"/>
      <scheme val="minor"/>
    </font>
    <font>
      <b/>
      <sz val="12"/>
      <name val="Calibri"/>
      <family val="2"/>
      <scheme val="minor"/>
    </font>
    <font>
      <sz val="12"/>
      <color rgb="FFFF0000"/>
      <name val="Calibri"/>
      <family val="2"/>
      <scheme val="minor"/>
    </font>
    <font>
      <b/>
      <sz val="12"/>
      <color rgb="FF00B050"/>
      <name val="Calibri"/>
      <family val="2"/>
      <scheme val="minor"/>
    </font>
    <font>
      <sz val="12"/>
      <name val="Calibri"/>
      <family val="2"/>
      <scheme val="minor"/>
    </font>
    <font>
      <b/>
      <sz val="12"/>
      <color theme="8" tint="-0.249977111117893"/>
      <name val="Calibri"/>
      <family val="2"/>
      <scheme val="minor"/>
    </font>
    <font>
      <b/>
      <u/>
      <sz val="16"/>
      <color theme="1"/>
      <name val="Calibri"/>
      <family val="2"/>
      <scheme val="minor"/>
    </font>
    <font>
      <sz val="14"/>
      <color theme="1"/>
      <name val="Calibri"/>
      <family val="2"/>
      <scheme val="minor"/>
    </font>
    <font>
      <b/>
      <u/>
      <sz val="14"/>
      <color theme="1"/>
      <name val="Calibri"/>
      <family val="2"/>
      <scheme val="minor"/>
    </font>
    <font>
      <u/>
      <sz val="12"/>
      <color theme="10"/>
      <name val="Calibri"/>
      <family val="2"/>
      <scheme val="minor"/>
    </font>
    <font>
      <b/>
      <sz val="16"/>
      <color rgb="FFFF0000"/>
      <name val="Calibri"/>
      <family val="2"/>
      <scheme val="minor"/>
    </font>
    <font>
      <b/>
      <sz val="12"/>
      <color theme="1"/>
      <name val="Calibri"/>
      <family val="2"/>
      <scheme val="minor"/>
    </font>
    <font>
      <sz val="16"/>
      <color theme="1"/>
      <name val="Calibri"/>
      <family val="2"/>
      <scheme val="minor"/>
    </font>
  </fonts>
  <fills count="11">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theme="9" tint="0.79998168889431442"/>
        <bgColor indexed="64"/>
      </patternFill>
    </fill>
    <fill>
      <patternFill patternType="solid">
        <fgColor theme="0" tint="-0.34998626667073579"/>
        <bgColor indexed="64"/>
      </patternFill>
    </fill>
    <fill>
      <patternFill patternType="solid">
        <fgColor theme="4" tint="0.59999389629810485"/>
        <bgColor indexed="64"/>
      </patternFill>
    </fill>
    <fill>
      <patternFill patternType="solid">
        <fgColor theme="4" tint="0.39997558519241921"/>
        <bgColor indexed="64"/>
      </patternFill>
    </fill>
  </fills>
  <borders count="64">
    <border>
      <left/>
      <right/>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top/>
      <bottom/>
      <diagonal/>
    </border>
    <border>
      <left style="medium">
        <color rgb="FFFF0000"/>
      </left>
      <right style="medium">
        <color rgb="FFFF0000"/>
      </right>
      <top style="medium">
        <color rgb="FFFF0000"/>
      </top>
      <bottom/>
      <diagonal/>
    </border>
    <border>
      <left style="medium">
        <color rgb="FFFF0000"/>
      </left>
      <right style="medium">
        <color rgb="FFFF0000"/>
      </right>
      <top/>
      <bottom/>
      <diagonal/>
    </border>
    <border>
      <left style="medium">
        <color rgb="FFFF0000"/>
      </left>
      <right style="medium">
        <color rgb="FFFF0000"/>
      </right>
      <top/>
      <bottom style="medium">
        <color rgb="FFFF0000"/>
      </bottom>
      <diagonal/>
    </border>
    <border>
      <left style="medium">
        <color auto="1"/>
      </left>
      <right style="medium">
        <color rgb="FFFF0000"/>
      </right>
      <top style="medium">
        <color rgb="FFFF0000"/>
      </top>
      <bottom/>
      <diagonal/>
    </border>
    <border>
      <left style="medium">
        <color auto="1"/>
      </left>
      <right style="medium">
        <color rgb="FFFF0000"/>
      </right>
      <top/>
      <bottom/>
      <diagonal/>
    </border>
    <border>
      <left style="medium">
        <color auto="1"/>
      </left>
      <right style="medium">
        <color rgb="FFFF0000"/>
      </right>
      <top/>
      <bottom style="medium">
        <color rgb="FFFF0000"/>
      </bottom>
      <diagonal/>
    </border>
    <border>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top style="medium">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s>
  <cellStyleXfs count="5">
    <xf numFmtId="0" fontId="0" fillId="0" borderId="0"/>
    <xf numFmtId="43" fontId="3" fillId="0" borderId="0" applyFont="0" applyFill="0" applyBorder="0" applyAlignment="0" applyProtection="0"/>
    <xf numFmtId="0" fontId="5" fillId="0" borderId="0" applyNumberFormat="0" applyFill="0" applyBorder="0" applyAlignment="0" applyProtection="0"/>
    <xf numFmtId="44" fontId="3" fillId="0" borderId="0" applyFont="0" applyFill="0" applyBorder="0" applyAlignment="0" applyProtection="0"/>
    <xf numFmtId="9" fontId="3" fillId="0" borderId="0" applyFont="0" applyFill="0" applyBorder="0" applyAlignment="0" applyProtection="0"/>
  </cellStyleXfs>
  <cellXfs count="284">
    <xf numFmtId="0" fontId="0" fillId="0" borderId="0" xfId="0"/>
    <xf numFmtId="0" fontId="0" fillId="2" borderId="0" xfId="0" applyFill="1"/>
    <xf numFmtId="0" fontId="2" fillId="2" borderId="0" xfId="0" applyFont="1" applyFill="1"/>
    <xf numFmtId="0" fontId="1" fillId="2" borderId="0" xfId="0" applyFont="1" applyFill="1"/>
    <xf numFmtId="0" fontId="2" fillId="2" borderId="1" xfId="0" applyFont="1" applyFill="1" applyBorder="1"/>
    <xf numFmtId="43" fontId="2" fillId="2" borderId="0" xfId="1" applyFont="1" applyFill="1" applyBorder="1"/>
    <xf numFmtId="0" fontId="2" fillId="2" borderId="2" xfId="0" applyFont="1" applyFill="1" applyBorder="1"/>
    <xf numFmtId="0" fontId="0" fillId="2" borderId="1" xfId="0" applyFill="1" applyBorder="1"/>
    <xf numFmtId="0" fontId="2" fillId="2" borderId="2" xfId="0" applyFont="1" applyFill="1" applyBorder="1" applyAlignment="1">
      <alignment horizontal="right"/>
    </xf>
    <xf numFmtId="0" fontId="0" fillId="2" borderId="0" xfId="0" applyFill="1" applyAlignment="1">
      <alignment horizontal="left" indent="1"/>
    </xf>
    <xf numFmtId="0" fontId="0" fillId="2" borderId="2" xfId="0" applyFill="1" applyBorder="1"/>
    <xf numFmtId="0" fontId="0" fillId="2" borderId="3" xfId="0" applyFill="1" applyBorder="1"/>
    <xf numFmtId="0" fontId="0" fillId="2" borderId="4" xfId="0" applyFill="1" applyBorder="1" applyAlignment="1">
      <alignment horizontal="left" indent="1"/>
    </xf>
    <xf numFmtId="0" fontId="0" fillId="2" borderId="8" xfId="0" applyFill="1" applyBorder="1"/>
    <xf numFmtId="0" fontId="4" fillId="2" borderId="1" xfId="0" applyFont="1" applyFill="1" applyBorder="1"/>
    <xf numFmtId="0" fontId="0" fillId="2" borderId="4" xfId="0" applyFill="1" applyBorder="1"/>
    <xf numFmtId="0" fontId="0" fillId="2" borderId="10" xfId="0" applyFill="1" applyBorder="1"/>
    <xf numFmtId="0" fontId="2" fillId="2" borderId="0" xfId="0" applyFont="1" applyFill="1" applyAlignment="1">
      <alignment wrapText="1"/>
    </xf>
    <xf numFmtId="0" fontId="0" fillId="2" borderId="13" xfId="0" applyFill="1" applyBorder="1" applyAlignment="1">
      <alignment wrapText="1"/>
    </xf>
    <xf numFmtId="0" fontId="0" fillId="2" borderId="0" xfId="0" applyFill="1" applyAlignment="1">
      <alignment wrapText="1"/>
    </xf>
    <xf numFmtId="164" fontId="0" fillId="2" borderId="0" xfId="1" applyNumberFormat="1" applyFont="1" applyFill="1" applyBorder="1"/>
    <xf numFmtId="164" fontId="2" fillId="2" borderId="0" xfId="1" applyNumberFormat="1" applyFont="1" applyFill="1" applyBorder="1"/>
    <xf numFmtId="164" fontId="0" fillId="2" borderId="4" xfId="1" applyNumberFormat="1" applyFont="1" applyFill="1" applyBorder="1"/>
    <xf numFmtId="0" fontId="0" fillId="2" borderId="0" xfId="0" applyFill="1" applyAlignment="1">
      <alignment horizontal="left" wrapText="1"/>
    </xf>
    <xf numFmtId="0" fontId="0" fillId="2" borderId="2" xfId="0" applyFill="1" applyBorder="1" applyAlignment="1">
      <alignment horizontal="left" wrapText="1"/>
    </xf>
    <xf numFmtId="0" fontId="4" fillId="6" borderId="6" xfId="0" applyFont="1" applyFill="1" applyBorder="1"/>
    <xf numFmtId="0" fontId="0" fillId="6" borderId="7" xfId="0" applyFill="1" applyBorder="1"/>
    <xf numFmtId="0" fontId="0" fillId="6" borderId="8" xfId="0" applyFill="1" applyBorder="1"/>
    <xf numFmtId="0" fontId="14" fillId="2" borderId="0" xfId="0" applyFont="1" applyFill="1"/>
    <xf numFmtId="0" fontId="0" fillId="2" borderId="1" xfId="0" applyFill="1" applyBorder="1" applyAlignment="1">
      <alignment wrapText="1"/>
    </xf>
    <xf numFmtId="0" fontId="0" fillId="2" borderId="10" xfId="0" applyFill="1" applyBorder="1" applyAlignment="1">
      <alignment wrapText="1"/>
    </xf>
    <xf numFmtId="0" fontId="15" fillId="5" borderId="15" xfId="0" applyFont="1" applyFill="1" applyBorder="1"/>
    <xf numFmtId="0" fontId="0" fillId="5" borderId="16" xfId="0" applyFill="1" applyBorder="1"/>
    <xf numFmtId="0" fontId="0" fillId="2" borderId="13" xfId="0" applyFill="1" applyBorder="1"/>
    <xf numFmtId="0" fontId="0" fillId="2" borderId="13" xfId="0" applyFill="1" applyBorder="1" applyAlignment="1">
      <alignment horizontal="left" indent="1"/>
    </xf>
    <xf numFmtId="0" fontId="15" fillId="5" borderId="17" xfId="0" applyFont="1" applyFill="1" applyBorder="1"/>
    <xf numFmtId="0" fontId="0" fillId="5" borderId="18" xfId="0" applyFill="1" applyBorder="1"/>
    <xf numFmtId="0" fontId="0" fillId="2" borderId="2" xfId="0" applyFill="1" applyBorder="1" applyAlignment="1">
      <alignment wrapText="1"/>
    </xf>
    <xf numFmtId="0" fontId="0" fillId="2" borderId="4" xfId="0" applyFill="1" applyBorder="1" applyAlignment="1">
      <alignment wrapText="1"/>
    </xf>
    <xf numFmtId="0" fontId="0" fillId="2" borderId="5" xfId="0" applyFill="1" applyBorder="1"/>
    <xf numFmtId="0" fontId="0" fillId="2" borderId="11" xfId="0" applyFill="1" applyBorder="1" applyAlignment="1">
      <alignment wrapText="1"/>
    </xf>
    <xf numFmtId="165" fontId="0" fillId="2" borderId="0" xfId="3" applyNumberFormat="1" applyFont="1" applyFill="1" applyBorder="1"/>
    <xf numFmtId="0" fontId="2" fillId="2" borderId="5" xfId="0" applyFont="1" applyFill="1" applyBorder="1" applyAlignment="1">
      <alignment horizontal="right"/>
    </xf>
    <xf numFmtId="6" fontId="0" fillId="2" borderId="0" xfId="0" applyNumberFormat="1" applyFill="1"/>
    <xf numFmtId="165" fontId="0" fillId="2" borderId="0" xfId="0" applyNumberFormat="1" applyFill="1"/>
    <xf numFmtId="0" fontId="7" fillId="2" borderId="0" xfId="0" applyFont="1" applyFill="1" applyAlignment="1">
      <alignment horizontal="left" wrapText="1"/>
    </xf>
    <xf numFmtId="0" fontId="0" fillId="0" borderId="13" xfId="0" applyBorder="1" applyAlignment="1">
      <alignment wrapText="1"/>
    </xf>
    <xf numFmtId="165" fontId="19" fillId="0" borderId="0" xfId="0" applyNumberFormat="1" applyFont="1"/>
    <xf numFmtId="0" fontId="2" fillId="0" borderId="0" xfId="0" quotePrefix="1" applyFont="1" applyAlignment="1">
      <alignment wrapText="1"/>
    </xf>
    <xf numFmtId="6" fontId="12" fillId="2" borderId="0" xfId="0" applyNumberFormat="1" applyFont="1" applyFill="1"/>
    <xf numFmtId="0" fontId="21" fillId="2" borderId="0" xfId="0" applyFont="1" applyFill="1" applyAlignment="1">
      <alignment wrapText="1"/>
    </xf>
    <xf numFmtId="0" fontId="0" fillId="2" borderId="0" xfId="0" applyFill="1" applyAlignment="1">
      <alignment horizontal="left" wrapText="1" indent="1"/>
    </xf>
    <xf numFmtId="0" fontId="25" fillId="0" borderId="0" xfId="0" applyFont="1" applyAlignment="1">
      <alignment vertical="top"/>
    </xf>
    <xf numFmtId="0" fontId="27" fillId="2" borderId="1" xfId="0" applyFont="1" applyFill="1" applyBorder="1" applyAlignment="1">
      <alignment horizontal="left" vertical="top"/>
    </xf>
    <xf numFmtId="0" fontId="27" fillId="2" borderId="0" xfId="0" applyFont="1" applyFill="1" applyAlignment="1">
      <alignment horizontal="left" vertical="top"/>
    </xf>
    <xf numFmtId="0" fontId="28" fillId="2" borderId="0" xfId="0" quotePrefix="1" applyFont="1" applyFill="1" applyAlignment="1">
      <alignment horizontal="left" vertical="top"/>
    </xf>
    <xf numFmtId="0" fontId="28" fillId="2" borderId="0" xfId="0" applyFont="1" applyFill="1" applyAlignment="1">
      <alignment horizontal="left" vertical="top"/>
    </xf>
    <xf numFmtId="165" fontId="28" fillId="2" borderId="2" xfId="3" applyNumberFormat="1" applyFont="1" applyFill="1" applyBorder="1" applyAlignment="1">
      <alignment horizontal="left" vertical="top"/>
    </xf>
    <xf numFmtId="0" fontId="28" fillId="0" borderId="0" xfId="0" applyFont="1" applyAlignment="1">
      <alignment horizontal="left" vertical="top"/>
    </xf>
    <xf numFmtId="0" fontId="28" fillId="2" borderId="1" xfId="0" applyFont="1" applyFill="1" applyBorder="1" applyAlignment="1">
      <alignment horizontal="center"/>
    </xf>
    <xf numFmtId="165" fontId="29" fillId="2" borderId="0" xfId="0" applyNumberFormat="1" applyFont="1" applyFill="1"/>
    <xf numFmtId="165" fontId="29" fillId="2" borderId="0" xfId="3" applyNumberFormat="1" applyFont="1" applyFill="1" applyBorder="1"/>
    <xf numFmtId="165" fontId="29" fillId="2" borderId="2" xfId="0" applyNumberFormat="1" applyFont="1" applyFill="1" applyBorder="1" applyAlignment="1">
      <alignment horizontal="left"/>
    </xf>
    <xf numFmtId="165" fontId="30" fillId="2" borderId="0" xfId="0" applyNumberFormat="1" applyFont="1" applyFill="1"/>
    <xf numFmtId="0" fontId="25" fillId="2" borderId="1" xfId="0" applyFont="1" applyFill="1" applyBorder="1"/>
    <xf numFmtId="165" fontId="30" fillId="2" borderId="0" xfId="0" applyNumberFormat="1" applyFont="1" applyFill="1" applyAlignment="1">
      <alignment horizontal="left"/>
    </xf>
    <xf numFmtId="165" fontId="31" fillId="2" borderId="0" xfId="0" applyNumberFormat="1" applyFont="1" applyFill="1"/>
    <xf numFmtId="165" fontId="31" fillId="2" borderId="0" xfId="3" applyNumberFormat="1" applyFont="1" applyFill="1" applyBorder="1"/>
    <xf numFmtId="165" fontId="31" fillId="2" borderId="2" xfId="0" applyNumberFormat="1" applyFont="1" applyFill="1" applyBorder="1" applyAlignment="1">
      <alignment horizontal="left"/>
    </xf>
    <xf numFmtId="0" fontId="25" fillId="2" borderId="0" xfId="0" applyFont="1" applyFill="1" applyAlignment="1">
      <alignment vertical="top"/>
    </xf>
    <xf numFmtId="0" fontId="28" fillId="2" borderId="1" xfId="0" applyFont="1" applyFill="1" applyBorder="1" applyAlignment="1">
      <alignment horizontal="center" vertical="top" wrapText="1"/>
    </xf>
    <xf numFmtId="165" fontId="30" fillId="2" borderId="0" xfId="0" applyNumberFormat="1" applyFont="1" applyFill="1" applyAlignment="1">
      <alignment horizontal="left" indent="1"/>
    </xf>
    <xf numFmtId="165" fontId="27" fillId="2" borderId="0" xfId="0" applyNumberFormat="1" applyFont="1" applyFill="1"/>
    <xf numFmtId="0" fontId="28" fillId="2" borderId="1" xfId="0" applyFont="1" applyFill="1" applyBorder="1" applyAlignment="1">
      <alignment horizontal="left" vertical="top" wrapText="1"/>
    </xf>
    <xf numFmtId="0" fontId="25" fillId="2" borderId="2" xfId="0" applyFont="1" applyFill="1" applyBorder="1" applyAlignment="1">
      <alignment vertical="top"/>
    </xf>
    <xf numFmtId="0" fontId="25" fillId="2" borderId="1" xfId="0" applyFont="1" applyFill="1" applyBorder="1" applyAlignment="1">
      <alignment vertical="top"/>
    </xf>
    <xf numFmtId="0" fontId="25" fillId="2" borderId="0" xfId="0" applyFont="1" applyFill="1"/>
    <xf numFmtId="0" fontId="25" fillId="2" borderId="3" xfId="0" applyFont="1" applyFill="1" applyBorder="1" applyAlignment="1">
      <alignment vertical="top"/>
    </xf>
    <xf numFmtId="0" fontId="25" fillId="2" borderId="4" xfId="0" applyFont="1" applyFill="1" applyBorder="1" applyAlignment="1">
      <alignment vertical="top"/>
    </xf>
    <xf numFmtId="0" fontId="25" fillId="2" borderId="5" xfId="0" applyFont="1" applyFill="1" applyBorder="1" applyAlignment="1">
      <alignment vertical="top"/>
    </xf>
    <xf numFmtId="0" fontId="30" fillId="0" borderId="0" xfId="0" applyFont="1" applyAlignment="1">
      <alignment vertical="top"/>
    </xf>
    <xf numFmtId="165" fontId="28" fillId="0" borderId="0" xfId="3" applyNumberFormat="1" applyFont="1" applyAlignment="1">
      <alignment vertical="top"/>
    </xf>
    <xf numFmtId="0" fontId="4" fillId="2" borderId="1" xfId="0" applyFont="1" applyFill="1" applyBorder="1" applyAlignment="1">
      <alignment horizontal="left"/>
    </xf>
    <xf numFmtId="43" fontId="0" fillId="2" borderId="0" xfId="1" applyFont="1" applyFill="1" applyBorder="1"/>
    <xf numFmtId="0" fontId="2" fillId="2" borderId="0" xfId="0" quotePrefix="1" applyFont="1" applyFill="1" applyAlignment="1">
      <alignment wrapText="1"/>
    </xf>
    <xf numFmtId="165" fontId="19" fillId="2" borderId="0" xfId="0" applyNumberFormat="1" applyFont="1" applyFill="1"/>
    <xf numFmtId="0" fontId="6" fillId="2" borderId="1" xfId="0" applyFont="1" applyFill="1" applyBorder="1"/>
    <xf numFmtId="0" fontId="7" fillId="2" borderId="0" xfId="0" applyFont="1" applyFill="1" applyAlignment="1">
      <alignment wrapText="1"/>
    </xf>
    <xf numFmtId="0" fontId="7" fillId="2" borderId="0" xfId="0" applyFont="1" applyFill="1"/>
    <xf numFmtId="164" fontId="0" fillId="2" borderId="0" xfId="1" applyNumberFormat="1" applyFont="1" applyFill="1"/>
    <xf numFmtId="164" fontId="0" fillId="2" borderId="0" xfId="0" applyNumberFormat="1" applyFill="1"/>
    <xf numFmtId="167" fontId="0" fillId="2" borderId="0" xfId="0" applyNumberFormat="1" applyFill="1"/>
    <xf numFmtId="0" fontId="18" fillId="2" borderId="0" xfId="0" applyFont="1" applyFill="1" applyAlignment="1">
      <alignment wrapText="1"/>
    </xf>
    <xf numFmtId="0" fontId="20" fillId="2" borderId="0" xfId="0" applyFont="1" applyFill="1" applyAlignment="1">
      <alignment wrapText="1"/>
    </xf>
    <xf numFmtId="0" fontId="4" fillId="2" borderId="1" xfId="0" applyFont="1" applyFill="1" applyBorder="1" applyAlignment="1">
      <alignment horizontal="left" wrapText="1"/>
    </xf>
    <xf numFmtId="164" fontId="0" fillId="2" borderId="0" xfId="1" applyNumberFormat="1" applyFont="1" applyFill="1" applyAlignment="1">
      <alignment horizontal="left" wrapText="1"/>
    </xf>
    <xf numFmtId="164" fontId="4" fillId="2" borderId="0" xfId="1" applyNumberFormat="1" applyFont="1" applyFill="1" applyBorder="1" applyAlignment="1">
      <alignment horizontal="left" wrapText="1"/>
    </xf>
    <xf numFmtId="0" fontId="7" fillId="2" borderId="0" xfId="0" applyFont="1" applyFill="1" applyAlignment="1">
      <alignment horizontal="left" indent="1"/>
    </xf>
    <xf numFmtId="0" fontId="4" fillId="2" borderId="0" xfId="0" applyFont="1" applyFill="1" applyAlignment="1">
      <alignment horizontal="left" wrapText="1"/>
    </xf>
    <xf numFmtId="0" fontId="4" fillId="2" borderId="2" xfId="0" applyFont="1" applyFill="1" applyBorder="1" applyAlignment="1">
      <alignment horizontal="left" wrapText="1"/>
    </xf>
    <xf numFmtId="164" fontId="12" fillId="2" borderId="0" xfId="1" applyNumberFormat="1" applyFont="1" applyFill="1" applyAlignment="1">
      <alignment horizontal="left" wrapText="1"/>
    </xf>
    <xf numFmtId="164" fontId="13" fillId="2" borderId="0" xfId="1" applyNumberFormat="1" applyFont="1" applyFill="1" applyBorder="1" applyAlignment="1">
      <alignment horizontal="left" wrapText="1"/>
    </xf>
    <xf numFmtId="43" fontId="0" fillId="2" borderId="4" xfId="1" applyFont="1" applyFill="1" applyBorder="1"/>
    <xf numFmtId="0" fontId="0" fillId="2" borderId="6" xfId="0" applyFill="1" applyBorder="1"/>
    <xf numFmtId="43" fontId="0" fillId="2" borderId="7" xfId="1" applyFont="1" applyFill="1" applyBorder="1"/>
    <xf numFmtId="165" fontId="0" fillId="2" borderId="2" xfId="3" applyNumberFormat="1" applyFont="1" applyFill="1" applyBorder="1"/>
    <xf numFmtId="166" fontId="0" fillId="2" borderId="3" xfId="4" applyNumberFormat="1" applyFont="1" applyFill="1" applyBorder="1"/>
    <xf numFmtId="8" fontId="0" fillId="2" borderId="5" xfId="0" applyNumberFormat="1" applyFill="1" applyBorder="1"/>
    <xf numFmtId="43" fontId="0" fillId="2" borderId="0" xfId="0" applyNumberFormat="1" applyFill="1"/>
    <xf numFmtId="0" fontId="0" fillId="2" borderId="0" xfId="0" quotePrefix="1" applyFill="1" applyAlignment="1">
      <alignment wrapText="1"/>
    </xf>
    <xf numFmtId="0" fontId="0" fillId="2" borderId="0" xfId="0" quotePrefix="1" applyFill="1" applyAlignment="1">
      <alignment horizontal="left" wrapText="1"/>
    </xf>
    <xf numFmtId="0" fontId="0" fillId="2" borderId="0" xfId="0" applyFill="1" applyAlignment="1">
      <alignment vertical="top" wrapText="1"/>
    </xf>
    <xf numFmtId="0" fontId="17" fillId="2" borderId="1" xfId="0" applyFont="1" applyFill="1" applyBorder="1" applyAlignment="1">
      <alignment horizontal="center"/>
    </xf>
    <xf numFmtId="0" fontId="0" fillId="2" borderId="10" xfId="0" applyFill="1" applyBorder="1" applyAlignment="1">
      <alignment vertical="center" wrapText="1"/>
    </xf>
    <xf numFmtId="0" fontId="33" fillId="6" borderId="7" xfId="0" applyFont="1" applyFill="1" applyBorder="1"/>
    <xf numFmtId="0" fontId="32" fillId="4" borderId="12" xfId="0" applyFont="1" applyFill="1" applyBorder="1" applyAlignment="1">
      <alignment horizontal="center"/>
    </xf>
    <xf numFmtId="0" fontId="34" fillId="5" borderId="10" xfId="0" applyFont="1" applyFill="1" applyBorder="1" applyAlignment="1">
      <alignment horizontal="left" vertical="center"/>
    </xf>
    <xf numFmtId="0" fontId="24" fillId="5" borderId="9" xfId="0" applyFont="1" applyFill="1" applyBorder="1" applyAlignment="1">
      <alignment horizontal="left"/>
    </xf>
    <xf numFmtId="0" fontId="24" fillId="5" borderId="9" xfId="0" applyFont="1" applyFill="1" applyBorder="1" applyAlignment="1">
      <alignment wrapText="1"/>
    </xf>
    <xf numFmtId="0" fontId="35" fillId="5" borderId="10" xfId="2" applyFont="1" applyFill="1" applyBorder="1" applyAlignment="1">
      <alignment horizontal="left" indent="1"/>
    </xf>
    <xf numFmtId="0" fontId="35" fillId="5" borderId="11" xfId="2" applyFont="1" applyFill="1" applyBorder="1" applyAlignment="1">
      <alignment horizontal="left" indent="1"/>
    </xf>
    <xf numFmtId="0" fontId="0" fillId="0" borderId="13" xfId="0" applyBorder="1" applyAlignment="1">
      <alignment horizontal="left" wrapText="1" indent="1"/>
    </xf>
    <xf numFmtId="38" fontId="0" fillId="2" borderId="0" xfId="1" applyNumberFormat="1" applyFont="1" applyFill="1"/>
    <xf numFmtId="0" fontId="19" fillId="2" borderId="0" xfId="0" applyFont="1" applyFill="1" applyAlignment="1">
      <alignment wrapText="1"/>
    </xf>
    <xf numFmtId="0" fontId="2" fillId="2" borderId="0" xfId="0" applyFont="1" applyFill="1" applyAlignment="1">
      <alignment horizontal="left" wrapText="1"/>
    </xf>
    <xf numFmtId="38" fontId="0" fillId="2" borderId="13" xfId="1" applyNumberFormat="1" applyFont="1" applyFill="1" applyBorder="1"/>
    <xf numFmtId="0" fontId="1" fillId="2" borderId="1" xfId="0" applyFont="1" applyFill="1" applyBorder="1"/>
    <xf numFmtId="0" fontId="35" fillId="2" borderId="0" xfId="2" applyFont="1" applyFill="1" applyBorder="1" applyAlignment="1">
      <alignment horizontal="left" indent="1"/>
    </xf>
    <xf numFmtId="0" fontId="36" fillId="2" borderId="0" xfId="0" applyFont="1" applyFill="1"/>
    <xf numFmtId="164" fontId="25" fillId="0" borderId="0" xfId="1" applyNumberFormat="1" applyFont="1" applyFill="1" applyAlignment="1">
      <alignment vertical="top"/>
    </xf>
    <xf numFmtId="0" fontId="0" fillId="2" borderId="31" xfId="0" applyFill="1" applyBorder="1"/>
    <xf numFmtId="0" fontId="0" fillId="2" borderId="32" xfId="0" applyFill="1" applyBorder="1"/>
    <xf numFmtId="0" fontId="0" fillId="2" borderId="33" xfId="0" applyFill="1" applyBorder="1"/>
    <xf numFmtId="38" fontId="0" fillId="2" borderId="34" xfId="1" applyNumberFormat="1" applyFont="1" applyFill="1" applyBorder="1"/>
    <xf numFmtId="0" fontId="0" fillId="2" borderId="35" xfId="0" applyFill="1" applyBorder="1"/>
    <xf numFmtId="0" fontId="2" fillId="5" borderId="28" xfId="0" applyFont="1" applyFill="1" applyBorder="1" applyAlignment="1">
      <alignment horizontal="center"/>
    </xf>
    <xf numFmtId="0" fontId="2" fillId="5" borderId="29" xfId="0" applyFont="1" applyFill="1" applyBorder="1" applyAlignment="1">
      <alignment horizontal="center"/>
    </xf>
    <xf numFmtId="0" fontId="2" fillId="5" borderId="29" xfId="0" applyFont="1" applyFill="1" applyBorder="1" applyAlignment="1">
      <alignment horizontal="center" wrapText="1"/>
    </xf>
    <xf numFmtId="0" fontId="2" fillId="5" borderId="30" xfId="0" applyFont="1" applyFill="1" applyBorder="1" applyAlignment="1">
      <alignment horizontal="center"/>
    </xf>
    <xf numFmtId="0" fontId="37" fillId="2" borderId="1" xfId="0" applyFont="1" applyFill="1" applyBorder="1" applyAlignment="1">
      <alignment horizontal="left" wrapText="1"/>
    </xf>
    <xf numFmtId="0" fontId="0" fillId="2" borderId="1" xfId="0" quotePrefix="1" applyFill="1" applyBorder="1" applyAlignment="1">
      <alignment horizontal="left" wrapText="1"/>
    </xf>
    <xf numFmtId="0" fontId="0" fillId="0" borderId="0" xfId="0" applyAlignment="1">
      <alignment wrapText="1"/>
    </xf>
    <xf numFmtId="49" fontId="0" fillId="0" borderId="13" xfId="0" applyNumberFormat="1" applyBorder="1" applyAlignment="1">
      <alignment vertical="center" wrapText="1"/>
    </xf>
    <xf numFmtId="49" fontId="12" fillId="0" borderId="13" xfId="0" applyNumberFormat="1" applyFont="1" applyBorder="1" applyAlignment="1">
      <alignment vertical="center" wrapText="1"/>
    </xf>
    <xf numFmtId="0" fontId="38" fillId="0" borderId="0" xfId="0" applyFont="1"/>
    <xf numFmtId="0" fontId="0" fillId="8" borderId="0" xfId="0" applyFill="1" applyAlignment="1">
      <alignment vertical="center"/>
    </xf>
    <xf numFmtId="49" fontId="0" fillId="8" borderId="0" xfId="0" applyNumberFormat="1" applyFill="1" applyAlignment="1">
      <alignment vertical="center" wrapText="1"/>
    </xf>
    <xf numFmtId="0" fontId="0" fillId="8" borderId="0" xfId="0" applyFill="1" applyAlignment="1">
      <alignment horizontal="center" vertical="center"/>
    </xf>
    <xf numFmtId="49" fontId="0" fillId="0" borderId="13" xfId="0" applyNumberFormat="1" applyBorder="1" applyAlignment="1">
      <alignment horizontal="left" vertical="center" wrapText="1"/>
    </xf>
    <xf numFmtId="49" fontId="0" fillId="0" borderId="17" xfId="0" applyNumberFormat="1" applyBorder="1" applyAlignment="1">
      <alignment vertical="center" wrapText="1"/>
    </xf>
    <xf numFmtId="49" fontId="0" fillId="0" borderId="17" xfId="0" applyNumberFormat="1" applyBorder="1" applyAlignment="1">
      <alignment horizontal="left" vertical="center" wrapText="1"/>
    </xf>
    <xf numFmtId="0" fontId="0" fillId="0" borderId="18" xfId="0" applyBorder="1" applyAlignment="1">
      <alignment horizontal="center" vertical="center"/>
    </xf>
    <xf numFmtId="0" fontId="33" fillId="0" borderId="0" xfId="0" applyFont="1" applyAlignment="1">
      <alignment horizontal="center"/>
    </xf>
    <xf numFmtId="0" fontId="24" fillId="0" borderId="37" xfId="0" applyFont="1" applyBorder="1" applyAlignment="1">
      <alignment horizontal="center" wrapText="1"/>
    </xf>
    <xf numFmtId="0" fontId="24" fillId="0" borderId="36" xfId="0" applyFont="1" applyBorder="1" applyAlignment="1">
      <alignment horizontal="center" wrapText="1"/>
    </xf>
    <xf numFmtId="14" fontId="23" fillId="0" borderId="0" xfId="0" applyNumberFormat="1" applyFont="1"/>
    <xf numFmtId="49" fontId="0" fillId="0" borderId="40" xfId="0" applyNumberFormat="1" applyBorder="1" applyAlignment="1">
      <alignment horizontal="left" vertical="center" wrapText="1"/>
    </xf>
    <xf numFmtId="49" fontId="0" fillId="0" borderId="43" xfId="0" applyNumberFormat="1" applyBorder="1" applyAlignment="1">
      <alignment horizontal="left" vertical="center" wrapText="1"/>
    </xf>
    <xf numFmtId="0" fontId="24" fillId="0" borderId="47" xfId="0" applyFont="1" applyBorder="1" applyAlignment="1">
      <alignment horizontal="center"/>
    </xf>
    <xf numFmtId="0" fontId="0" fillId="0" borderId="42" xfId="0" applyBorder="1" applyAlignment="1">
      <alignment horizontal="center" vertical="center"/>
    </xf>
    <xf numFmtId="0" fontId="2" fillId="0" borderId="48" xfId="0" applyFont="1" applyBorder="1" applyAlignment="1">
      <alignment vertical="center" wrapText="1"/>
    </xf>
    <xf numFmtId="0" fontId="2" fillId="8" borderId="10" xfId="0" applyFont="1" applyFill="1" applyBorder="1" applyAlignment="1">
      <alignment vertical="center"/>
    </xf>
    <xf numFmtId="0" fontId="2" fillId="0" borderId="48" xfId="0" applyFont="1" applyBorder="1" applyAlignment="1">
      <alignment vertical="center"/>
    </xf>
    <xf numFmtId="0" fontId="2" fillId="0" borderId="48" xfId="0" applyFont="1" applyBorder="1" applyAlignment="1">
      <alignment horizontal="left" vertical="center"/>
    </xf>
    <xf numFmtId="0" fontId="2" fillId="0" borderId="51" xfId="0" applyFont="1" applyBorder="1" applyAlignment="1">
      <alignment horizontal="left" vertical="center"/>
    </xf>
    <xf numFmtId="0" fontId="0" fillId="0" borderId="52" xfId="0" applyBorder="1" applyAlignment="1">
      <alignment horizontal="center" vertical="center"/>
    </xf>
    <xf numFmtId="49" fontId="0" fillId="0" borderId="34" xfId="0" applyNumberFormat="1" applyBorder="1" applyAlignment="1">
      <alignment horizontal="left" vertical="center" wrapText="1"/>
    </xf>
    <xf numFmtId="0" fontId="0" fillId="0" borderId="53" xfId="0" applyBorder="1" applyAlignment="1">
      <alignment horizontal="left" vertical="center" wrapText="1"/>
    </xf>
    <xf numFmtId="49" fontId="12" fillId="0" borderId="32" xfId="0" applyNumberFormat="1" applyFont="1" applyBorder="1" applyAlignment="1">
      <alignment vertical="center" wrapText="1"/>
    </xf>
    <xf numFmtId="0" fontId="0" fillId="8" borderId="2" xfId="0" applyFill="1" applyBorder="1" applyAlignment="1">
      <alignment vertical="center"/>
    </xf>
    <xf numFmtId="49" fontId="0" fillId="0" borderId="32" xfId="0" applyNumberFormat="1" applyBorder="1" applyAlignment="1">
      <alignment vertical="center" wrapText="1"/>
    </xf>
    <xf numFmtId="0" fontId="24" fillId="0" borderId="59" xfId="0" applyFont="1" applyBorder="1" applyAlignment="1">
      <alignment horizontal="center" wrapText="1"/>
    </xf>
    <xf numFmtId="49" fontId="12" fillId="0" borderId="17" xfId="0" applyNumberFormat="1" applyFont="1" applyBorder="1" applyAlignment="1">
      <alignment vertical="center" wrapText="1"/>
    </xf>
    <xf numFmtId="0" fontId="38" fillId="8" borderId="9" xfId="0" applyFont="1" applyFill="1" applyBorder="1"/>
    <xf numFmtId="0" fontId="38" fillId="8" borderId="10" xfId="0" applyFont="1" applyFill="1" applyBorder="1"/>
    <xf numFmtId="0" fontId="38" fillId="8" borderId="11" xfId="0" applyFont="1" applyFill="1" applyBorder="1"/>
    <xf numFmtId="0" fontId="2" fillId="0" borderId="50" xfId="0" applyFont="1" applyBorder="1" applyAlignment="1">
      <alignment horizontal="left" vertical="center"/>
    </xf>
    <xf numFmtId="14" fontId="38" fillId="0" borderId="0" xfId="0" applyNumberFormat="1" applyFont="1"/>
    <xf numFmtId="0" fontId="38" fillId="0" borderId="0" xfId="0" applyFont="1" applyAlignment="1">
      <alignment wrapText="1"/>
    </xf>
    <xf numFmtId="0" fontId="0" fillId="2" borderId="2" xfId="0" quotePrefix="1" applyFill="1" applyBorder="1" applyAlignment="1">
      <alignment horizontal="left" wrapText="1"/>
    </xf>
    <xf numFmtId="0" fontId="0" fillId="2" borderId="1" xfId="0" applyFill="1" applyBorder="1" applyAlignment="1">
      <alignment horizontal="left"/>
    </xf>
    <xf numFmtId="0" fontId="0" fillId="2" borderId="2" xfId="0" applyFill="1" applyBorder="1" applyAlignment="1">
      <alignment horizontal="left"/>
    </xf>
    <xf numFmtId="0" fontId="0" fillId="2" borderId="6" xfId="0" applyFill="1" applyBorder="1" applyAlignment="1">
      <alignment horizontal="left" vertical="center" wrapText="1"/>
    </xf>
    <xf numFmtId="0" fontId="0" fillId="2" borderId="8" xfId="0" applyFill="1" applyBorder="1" applyAlignment="1">
      <alignment horizontal="left" vertical="center" wrapText="1"/>
    </xf>
    <xf numFmtId="0" fontId="0" fillId="2" borderId="1" xfId="0" applyFill="1" applyBorder="1" applyAlignment="1">
      <alignment horizontal="left" vertical="center" wrapText="1"/>
    </xf>
    <xf numFmtId="0" fontId="0" fillId="2" borderId="2" xfId="0" applyFill="1" applyBorder="1" applyAlignment="1">
      <alignment horizontal="left" vertical="center" wrapText="1"/>
    </xf>
    <xf numFmtId="0" fontId="0" fillId="2" borderId="3" xfId="0" applyFill="1" applyBorder="1" applyAlignment="1">
      <alignment horizontal="left" vertical="center" wrapText="1"/>
    </xf>
    <xf numFmtId="0" fontId="0" fillId="2" borderId="5" xfId="0" applyFill="1" applyBorder="1" applyAlignment="1">
      <alignment horizontal="left" vertical="center" wrapText="1"/>
    </xf>
    <xf numFmtId="0" fontId="11" fillId="2" borderId="1" xfId="0" applyFont="1" applyFill="1" applyBorder="1" applyAlignment="1">
      <alignment horizontal="left" wrapText="1"/>
    </xf>
    <xf numFmtId="0" fontId="11" fillId="2" borderId="2" xfId="0" applyFont="1" applyFill="1" applyBorder="1" applyAlignment="1">
      <alignment horizontal="left" wrapText="1"/>
    </xf>
    <xf numFmtId="0" fontId="0" fillId="2" borderId="1" xfId="0" applyFill="1" applyBorder="1" applyAlignment="1">
      <alignment horizontal="left" wrapText="1"/>
    </xf>
    <xf numFmtId="0" fontId="0" fillId="2" borderId="2" xfId="0" applyFill="1" applyBorder="1" applyAlignment="1">
      <alignment horizontal="left" wrapText="1"/>
    </xf>
    <xf numFmtId="0" fontId="23" fillId="5" borderId="14" xfId="0" applyFont="1" applyFill="1" applyBorder="1" applyAlignment="1">
      <alignment horizontal="center" wrapText="1"/>
    </xf>
    <xf numFmtId="0" fontId="23" fillId="5" borderId="19" xfId="0" applyFont="1" applyFill="1" applyBorder="1" applyAlignment="1">
      <alignment horizontal="center" wrapText="1"/>
    </xf>
    <xf numFmtId="0" fontId="11" fillId="2" borderId="1" xfId="0" applyFont="1" applyFill="1" applyBorder="1" applyAlignment="1">
      <alignment horizontal="left"/>
    </xf>
    <xf numFmtId="0" fontId="11" fillId="2" borderId="2" xfId="0" applyFont="1" applyFill="1" applyBorder="1" applyAlignment="1">
      <alignment horizontal="left"/>
    </xf>
    <xf numFmtId="0" fontId="11" fillId="2" borderId="6" xfId="0" applyFont="1" applyFill="1" applyBorder="1" applyAlignment="1">
      <alignment horizontal="left" wrapText="1"/>
    </xf>
    <xf numFmtId="0" fontId="11" fillId="2" borderId="8" xfId="0" applyFont="1" applyFill="1" applyBorder="1" applyAlignment="1">
      <alignment horizontal="left" wrapText="1"/>
    </xf>
    <xf numFmtId="0" fontId="0" fillId="2" borderId="1" xfId="0" quotePrefix="1" applyFill="1" applyBorder="1" applyAlignment="1">
      <alignment horizontal="left" wrapText="1"/>
    </xf>
    <xf numFmtId="0" fontId="0" fillId="0" borderId="1" xfId="0" applyBorder="1" applyAlignment="1">
      <alignment horizontal="left" wrapText="1"/>
    </xf>
    <xf numFmtId="0" fontId="0" fillId="0" borderId="2" xfId="0" applyBorder="1" applyAlignment="1">
      <alignment horizontal="left" wrapText="1"/>
    </xf>
    <xf numFmtId="0" fontId="0" fillId="2" borderId="20" xfId="0" applyFill="1" applyBorder="1" applyAlignment="1">
      <alignment horizontal="left" vertical="center" wrapText="1"/>
    </xf>
    <xf numFmtId="0" fontId="0" fillId="2" borderId="2" xfId="0" quotePrefix="1" applyFill="1" applyBorder="1" applyAlignment="1">
      <alignment horizontal="left" wrapText="1"/>
    </xf>
    <xf numFmtId="0" fontId="0" fillId="2" borderId="1" xfId="0" applyFill="1" applyBorder="1" applyAlignment="1">
      <alignment horizontal="center" wrapText="1"/>
    </xf>
    <xf numFmtId="0" fontId="0" fillId="2" borderId="2" xfId="0" applyFill="1" applyBorder="1" applyAlignment="1">
      <alignment horizontal="center" wrapText="1"/>
    </xf>
    <xf numFmtId="0" fontId="23" fillId="0" borderId="0" xfId="0" applyFont="1" applyAlignment="1">
      <alignment horizontal="left"/>
    </xf>
    <xf numFmtId="0" fontId="23" fillId="7" borderId="9" xfId="0" applyFont="1" applyFill="1" applyBorder="1" applyAlignment="1">
      <alignment horizontal="center" vertical="center" wrapText="1"/>
    </xf>
    <xf numFmtId="0" fontId="23" fillId="7" borderId="11" xfId="0" applyFont="1" applyFill="1" applyBorder="1" applyAlignment="1">
      <alignment horizontal="center" vertical="center" wrapText="1"/>
    </xf>
    <xf numFmtId="0" fontId="2" fillId="0" borderId="49" xfId="0" applyFont="1" applyBorder="1" applyAlignment="1">
      <alignment horizontal="left" vertical="center"/>
    </xf>
    <xf numFmtId="0" fontId="2" fillId="0" borderId="50" xfId="0" applyFont="1" applyBorder="1" applyAlignment="1">
      <alignment horizontal="left" vertical="center"/>
    </xf>
    <xf numFmtId="0" fontId="0" fillId="0" borderId="16" xfId="0" applyBorder="1" applyAlignment="1">
      <alignment horizontal="center" vertical="center"/>
    </xf>
    <xf numFmtId="0" fontId="0" fillId="0" borderId="42" xfId="0" applyBorder="1" applyAlignment="1">
      <alignment horizontal="center" vertical="center"/>
    </xf>
    <xf numFmtId="49" fontId="0" fillId="0" borderId="41" xfId="0" applyNumberFormat="1" applyBorder="1" applyAlignment="1">
      <alignment horizontal="left" vertical="center" wrapText="1"/>
    </xf>
    <xf numFmtId="49" fontId="0" fillId="0" borderId="40" xfId="0" applyNumberFormat="1" applyBorder="1" applyAlignment="1">
      <alignment horizontal="left" vertical="center" wrapText="1"/>
    </xf>
    <xf numFmtId="49" fontId="0" fillId="0" borderId="15" xfId="0" applyNumberFormat="1" applyBorder="1" applyAlignment="1">
      <alignment horizontal="left" vertical="center" wrapText="1"/>
    </xf>
    <xf numFmtId="49" fontId="0" fillId="0" borderId="43" xfId="0" applyNumberFormat="1" applyBorder="1" applyAlignment="1">
      <alignment horizontal="left" vertical="center" wrapText="1"/>
    </xf>
    <xf numFmtId="0" fontId="23" fillId="10" borderId="14" xfId="0" applyFont="1" applyFill="1" applyBorder="1" applyAlignment="1">
      <alignment horizontal="center" wrapText="1"/>
    </xf>
    <xf numFmtId="0" fontId="23" fillId="10" borderId="27" xfId="0" applyFont="1" applyFill="1" applyBorder="1" applyAlignment="1">
      <alignment horizontal="center" wrapText="1"/>
    </xf>
    <xf numFmtId="0" fontId="23" fillId="10" borderId="19" xfId="0" applyFont="1" applyFill="1" applyBorder="1" applyAlignment="1">
      <alignment horizontal="center" wrapText="1"/>
    </xf>
    <xf numFmtId="0" fontId="0" fillId="0" borderId="38" xfId="0" applyBorder="1" applyAlignment="1">
      <alignment horizontal="left" vertical="center"/>
    </xf>
    <xf numFmtId="0" fontId="0" fillId="8" borderId="60" xfId="0" applyFill="1" applyBorder="1" applyAlignment="1">
      <alignment horizontal="center" vertical="center"/>
    </xf>
    <xf numFmtId="0" fontId="0" fillId="8" borderId="39" xfId="0" applyFill="1" applyBorder="1" applyAlignment="1">
      <alignment horizontal="center" vertical="center"/>
    </xf>
    <xf numFmtId="0" fontId="0" fillId="8" borderId="61" xfId="0" applyFill="1" applyBorder="1" applyAlignment="1">
      <alignment horizontal="center" vertical="center"/>
    </xf>
    <xf numFmtId="0" fontId="0" fillId="8" borderId="1" xfId="0" applyFill="1" applyBorder="1" applyAlignment="1">
      <alignment horizontal="center" vertical="center"/>
    </xf>
    <xf numFmtId="0" fontId="0" fillId="8" borderId="0" xfId="0" applyFill="1" applyAlignment="1">
      <alignment horizontal="center" vertical="center"/>
    </xf>
    <xf numFmtId="0" fontId="0" fillId="8" borderId="2" xfId="0" applyFill="1" applyBorder="1" applyAlignment="1">
      <alignment horizontal="center" vertical="center"/>
    </xf>
    <xf numFmtId="0" fontId="0" fillId="8" borderId="62" xfId="0" applyFill="1" applyBorder="1" applyAlignment="1">
      <alignment horizontal="center" vertical="center"/>
    </xf>
    <xf numFmtId="0" fontId="0" fillId="8" borderId="44" xfId="0" applyFill="1" applyBorder="1" applyAlignment="1">
      <alignment horizontal="center" vertical="center"/>
    </xf>
    <xf numFmtId="0" fontId="0" fillId="8" borderId="63" xfId="0" applyFill="1" applyBorder="1" applyAlignment="1">
      <alignment horizontal="center" vertical="center"/>
    </xf>
    <xf numFmtId="49" fontId="0" fillId="0" borderId="46" xfId="0" applyNumberFormat="1" applyBorder="1" applyAlignment="1">
      <alignment horizontal="center" vertical="center" wrapText="1"/>
    </xf>
    <xf numFmtId="49" fontId="0" fillId="0" borderId="56" xfId="0" applyNumberFormat="1" applyBorder="1" applyAlignment="1">
      <alignment horizontal="center" vertical="center" wrapText="1"/>
    </xf>
    <xf numFmtId="49" fontId="0" fillId="0" borderId="57" xfId="0" applyNumberFormat="1" applyBorder="1" applyAlignment="1">
      <alignment horizontal="left" vertical="center" wrapText="1"/>
    </xf>
    <xf numFmtId="49" fontId="0" fillId="0" borderId="58" xfId="0" applyNumberFormat="1" applyBorder="1" applyAlignment="1">
      <alignment horizontal="left" vertical="center" wrapText="1"/>
    </xf>
    <xf numFmtId="0" fontId="0" fillId="0" borderId="44" xfId="0" applyBorder="1" applyAlignment="1">
      <alignment horizontal="left" vertical="center"/>
    </xf>
    <xf numFmtId="0" fontId="0" fillId="0" borderId="54" xfId="0" applyBorder="1" applyAlignment="1">
      <alignment horizontal="left" vertical="center"/>
    </xf>
    <xf numFmtId="0" fontId="23" fillId="9" borderId="27" xfId="0" applyFont="1" applyFill="1" applyBorder="1" applyAlignment="1">
      <alignment horizontal="center"/>
    </xf>
    <xf numFmtId="0" fontId="23" fillId="9" borderId="27" xfId="0" applyFont="1" applyFill="1" applyBorder="1" applyAlignment="1">
      <alignment horizontal="center" wrapText="1"/>
    </xf>
    <xf numFmtId="0" fontId="23" fillId="9" borderId="19" xfId="0" applyFont="1" applyFill="1" applyBorder="1" applyAlignment="1">
      <alignment horizontal="center" wrapText="1"/>
    </xf>
    <xf numFmtId="0" fontId="0" fillId="0" borderId="39" xfId="0" applyBorder="1" applyAlignment="1">
      <alignment horizontal="left" vertical="center"/>
    </xf>
    <xf numFmtId="0" fontId="0" fillId="8" borderId="3" xfId="0" applyFill="1" applyBorder="1" applyAlignment="1">
      <alignment horizontal="center" vertical="center"/>
    </xf>
    <xf numFmtId="0" fontId="0" fillId="8" borderId="4" xfId="0" applyFill="1" applyBorder="1" applyAlignment="1">
      <alignment horizontal="center" vertical="center"/>
    </xf>
    <xf numFmtId="0" fontId="0" fillId="8" borderId="5" xfId="0" applyFill="1" applyBorder="1" applyAlignment="1">
      <alignment horizontal="center" vertical="center"/>
    </xf>
    <xf numFmtId="0" fontId="38" fillId="8" borderId="9" xfId="0" applyFont="1" applyFill="1" applyBorder="1" applyAlignment="1">
      <alignment horizontal="center"/>
    </xf>
    <xf numFmtId="0" fontId="38" fillId="8" borderId="10" xfId="0" applyFont="1" applyFill="1" applyBorder="1" applyAlignment="1">
      <alignment horizontal="center"/>
    </xf>
    <xf numFmtId="0" fontId="38" fillId="8" borderId="11" xfId="0" applyFont="1" applyFill="1" applyBorder="1" applyAlignment="1">
      <alignment horizontal="center"/>
    </xf>
    <xf numFmtId="0" fontId="23" fillId="8" borderId="9" xfId="0" applyFont="1" applyFill="1" applyBorder="1" applyAlignment="1">
      <alignment horizontal="center"/>
    </xf>
    <xf numFmtId="0" fontId="23" fillId="8" borderId="10" xfId="0" applyFont="1" applyFill="1" applyBorder="1" applyAlignment="1">
      <alignment horizontal="center"/>
    </xf>
    <xf numFmtId="0" fontId="23" fillId="8" borderId="11" xfId="0" applyFont="1" applyFill="1" applyBorder="1" applyAlignment="1">
      <alignment horizontal="center"/>
    </xf>
    <xf numFmtId="0" fontId="0" fillId="0" borderId="45" xfId="0" applyBorder="1" applyAlignment="1">
      <alignment horizontal="center" vertical="center"/>
    </xf>
    <xf numFmtId="0" fontId="0" fillId="0" borderId="55" xfId="0" applyBorder="1" applyAlignment="1">
      <alignment horizontal="center" vertical="center"/>
    </xf>
    <xf numFmtId="0" fontId="26" fillId="5" borderId="14" xfId="0" applyFont="1" applyFill="1" applyBorder="1" applyAlignment="1">
      <alignment horizontal="center" vertical="top" wrapText="1"/>
    </xf>
    <xf numFmtId="0" fontId="26" fillId="5" borderId="27" xfId="0" applyFont="1" applyFill="1" applyBorder="1" applyAlignment="1">
      <alignment horizontal="center" vertical="top" wrapText="1"/>
    </xf>
    <xf numFmtId="0" fontId="26" fillId="5" borderId="19" xfId="0" applyFont="1" applyFill="1" applyBorder="1" applyAlignment="1">
      <alignment horizontal="center" vertical="top" wrapText="1"/>
    </xf>
    <xf numFmtId="0" fontId="28" fillId="2" borderId="21" xfId="0" applyFont="1" applyFill="1" applyBorder="1" applyAlignment="1">
      <alignment horizontal="center" vertical="top" wrapText="1"/>
    </xf>
    <xf numFmtId="0" fontId="28" fillId="2" borderId="22" xfId="0" applyFont="1" applyFill="1" applyBorder="1" applyAlignment="1">
      <alignment horizontal="center" vertical="top" wrapText="1"/>
    </xf>
    <xf numFmtId="0" fontId="28" fillId="2" borderId="23" xfId="0" applyFont="1" applyFill="1" applyBorder="1" applyAlignment="1">
      <alignment horizontal="center" vertical="top" wrapText="1"/>
    </xf>
    <xf numFmtId="0" fontId="28" fillId="2" borderId="24" xfId="0" applyFont="1" applyFill="1" applyBorder="1" applyAlignment="1">
      <alignment horizontal="center" vertical="top" wrapText="1"/>
    </xf>
    <xf numFmtId="0" fontId="28" fillId="2" borderId="25" xfId="0" applyFont="1" applyFill="1" applyBorder="1" applyAlignment="1">
      <alignment horizontal="center" vertical="top" wrapText="1"/>
    </xf>
    <xf numFmtId="0" fontId="28" fillId="2" borderId="26" xfId="0" applyFont="1" applyFill="1" applyBorder="1" applyAlignment="1">
      <alignment horizontal="center" vertical="top" wrapText="1"/>
    </xf>
    <xf numFmtId="165" fontId="27" fillId="2" borderId="0" xfId="0" applyNumberFormat="1" applyFont="1" applyFill="1" applyAlignment="1">
      <alignment horizontal="left" wrapText="1"/>
    </xf>
    <xf numFmtId="165" fontId="27" fillId="2" borderId="2" xfId="0" applyNumberFormat="1" applyFont="1" applyFill="1" applyBorder="1" applyAlignment="1">
      <alignment horizontal="left" wrapText="1"/>
    </xf>
    <xf numFmtId="0" fontId="24" fillId="5" borderId="14" xfId="0" applyFont="1" applyFill="1" applyBorder="1" applyAlignment="1">
      <alignment horizontal="center" wrapText="1"/>
    </xf>
    <xf numFmtId="0" fontId="24" fillId="5" borderId="27" xfId="0" applyFont="1" applyFill="1" applyBorder="1" applyAlignment="1">
      <alignment horizontal="center" wrapText="1"/>
    </xf>
    <xf numFmtId="0" fontId="24" fillId="5" borderId="19" xfId="0" applyFont="1" applyFill="1" applyBorder="1" applyAlignment="1">
      <alignment horizontal="center" wrapText="1"/>
    </xf>
    <xf numFmtId="0" fontId="32" fillId="3" borderId="14" xfId="0" applyFont="1" applyFill="1" applyBorder="1" applyAlignment="1">
      <alignment horizontal="center"/>
    </xf>
    <xf numFmtId="0" fontId="32" fillId="3" borderId="27" xfId="0" applyFont="1" applyFill="1" applyBorder="1" applyAlignment="1">
      <alignment horizontal="center"/>
    </xf>
    <xf numFmtId="0" fontId="32" fillId="3" borderId="19" xfId="0" applyFont="1" applyFill="1" applyBorder="1" applyAlignment="1">
      <alignment horizontal="center"/>
    </xf>
    <xf numFmtId="0" fontId="0" fillId="2" borderId="0" xfId="0" applyFill="1" applyAlignment="1">
      <alignment horizontal="left" wrapText="1"/>
    </xf>
    <xf numFmtId="0" fontId="0" fillId="2" borderId="10" xfId="0" quotePrefix="1" applyFill="1" applyBorder="1" applyAlignment="1">
      <alignment horizontal="left" wrapText="1"/>
    </xf>
    <xf numFmtId="0" fontId="0" fillId="2" borderId="10" xfId="0" quotePrefix="1" applyFill="1" applyBorder="1" applyAlignment="1">
      <alignment horizontal="left" vertical="center" wrapText="1"/>
    </xf>
    <xf numFmtId="0" fontId="0" fillId="2" borderId="11" xfId="0" quotePrefix="1" applyFill="1" applyBorder="1" applyAlignment="1">
      <alignment horizontal="left" vertical="center" wrapText="1"/>
    </xf>
    <xf numFmtId="0" fontId="24" fillId="5" borderId="6" xfId="0" applyFont="1" applyFill="1" applyBorder="1" applyAlignment="1">
      <alignment horizontal="left"/>
    </xf>
    <xf numFmtId="0" fontId="24" fillId="5" borderId="7" xfId="0" applyFont="1" applyFill="1" applyBorder="1" applyAlignment="1">
      <alignment horizontal="left"/>
    </xf>
    <xf numFmtId="0" fontId="24" fillId="5" borderId="8" xfId="0" applyFont="1" applyFill="1" applyBorder="1" applyAlignment="1">
      <alignment horizontal="left"/>
    </xf>
    <xf numFmtId="0" fontId="0" fillId="2" borderId="10" xfId="0" applyFill="1" applyBorder="1" applyAlignment="1">
      <alignment horizontal="left" wrapText="1"/>
    </xf>
    <xf numFmtId="0" fontId="24" fillId="5" borderId="6" xfId="0" applyFont="1" applyFill="1" applyBorder="1" applyAlignment="1">
      <alignment horizontal="left" wrapText="1"/>
    </xf>
    <xf numFmtId="0" fontId="24" fillId="5" borderId="7" xfId="0" applyFont="1" applyFill="1" applyBorder="1" applyAlignment="1">
      <alignment horizontal="left" wrapText="1"/>
    </xf>
    <xf numFmtId="0" fontId="24" fillId="5" borderId="8" xfId="0" applyFont="1" applyFill="1" applyBorder="1" applyAlignment="1">
      <alignment horizontal="left" wrapText="1"/>
    </xf>
    <xf numFmtId="0" fontId="24" fillId="6" borderId="6" xfId="0" applyFont="1" applyFill="1" applyBorder="1" applyAlignment="1">
      <alignment horizontal="left"/>
    </xf>
    <xf numFmtId="0" fontId="24" fillId="6" borderId="7" xfId="0" applyFont="1" applyFill="1" applyBorder="1" applyAlignment="1">
      <alignment horizontal="left"/>
    </xf>
    <xf numFmtId="0" fontId="24" fillId="6" borderId="8" xfId="0" applyFont="1" applyFill="1" applyBorder="1" applyAlignment="1">
      <alignment horizontal="left"/>
    </xf>
    <xf numFmtId="0" fontId="0" fillId="0" borderId="38" xfId="0" applyFill="1" applyBorder="1" applyAlignment="1">
      <alignment horizontal="left" vertical="center"/>
    </xf>
    <xf numFmtId="0" fontId="0" fillId="0" borderId="18" xfId="0" applyFill="1" applyBorder="1" applyAlignment="1">
      <alignment horizontal="center" vertical="center"/>
    </xf>
    <xf numFmtId="49" fontId="0" fillId="0" borderId="13" xfId="0" applyNumberFormat="1" applyFill="1" applyBorder="1" applyAlignment="1">
      <alignment vertical="center" wrapText="1"/>
    </xf>
  </cellXfs>
  <cellStyles count="5">
    <cellStyle name="Comma" xfId="1" builtinId="3"/>
    <cellStyle name="Currency" xfId="3" builtinId="4"/>
    <cellStyle name="Hyperlink" xfId="2" builtinId="8"/>
    <cellStyle name="Normal" xfId="0" builtinId="0"/>
    <cellStyle name="Percent" xfId="4" builtinId="5"/>
  </cellStyles>
  <dxfs count="0"/>
  <tableStyles count="0" defaultTableStyle="TableStyleMedium2" defaultPivotStyle="PivotStyleLight16"/>
  <colors>
    <mruColors>
      <color rgb="FFFF66FF"/>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50FAB9-2066-4DE8-B97E-AD9225EC70D5}">
  <sheetPr codeName="Sheet1">
    <pageSetUpPr fitToPage="1"/>
  </sheetPr>
  <dimension ref="A1:J74"/>
  <sheetViews>
    <sheetView tabSelected="1" zoomScale="90" zoomScaleNormal="90" workbookViewId="0">
      <selection activeCell="A28" sqref="A28:B28"/>
    </sheetView>
  </sheetViews>
  <sheetFormatPr defaultColWidth="9.109375" defaultRowHeight="14.4" x14ac:dyDescent="0.3"/>
  <cols>
    <col min="1" max="1" width="96.88671875" style="1" customWidth="1"/>
    <col min="2" max="2" width="93.33203125" style="1" bestFit="1" customWidth="1"/>
    <col min="3" max="16384" width="9.109375" style="1"/>
  </cols>
  <sheetData>
    <row r="1" spans="1:10" ht="26.4" thickBot="1" x14ac:dyDescent="0.55000000000000004">
      <c r="A1" s="192" t="s">
        <v>38</v>
      </c>
      <c r="B1" s="193"/>
      <c r="C1" s="28"/>
      <c r="D1" s="28"/>
      <c r="E1" s="28"/>
      <c r="F1" s="28"/>
      <c r="G1" s="28"/>
      <c r="H1" s="28"/>
      <c r="I1" s="28"/>
      <c r="J1" s="28"/>
    </row>
    <row r="2" spans="1:10" x14ac:dyDescent="0.3">
      <c r="A2" s="196" t="s">
        <v>40</v>
      </c>
      <c r="B2" s="197"/>
    </row>
    <row r="3" spans="1:10" x14ac:dyDescent="0.3">
      <c r="A3" s="190" t="s">
        <v>41</v>
      </c>
      <c r="B3" s="191"/>
    </row>
    <row r="4" spans="1:10" x14ac:dyDescent="0.3">
      <c r="A4" s="190" t="s">
        <v>31</v>
      </c>
      <c r="B4" s="191"/>
    </row>
    <row r="5" spans="1:10" x14ac:dyDescent="0.3">
      <c r="A5" s="190" t="s">
        <v>39</v>
      </c>
      <c r="B5" s="191"/>
    </row>
    <row r="6" spans="1:10" x14ac:dyDescent="0.3">
      <c r="A6" s="29"/>
      <c r="B6" s="10"/>
    </row>
    <row r="7" spans="1:10" x14ac:dyDescent="0.3">
      <c r="A7" s="188" t="s">
        <v>42</v>
      </c>
      <c r="B7" s="189"/>
    </row>
    <row r="8" spans="1:10" ht="33" customHeight="1" x14ac:dyDescent="0.3">
      <c r="A8" s="198" t="s">
        <v>153</v>
      </c>
      <c r="B8" s="191"/>
    </row>
    <row r="9" spans="1:10" ht="17.399999999999999" customHeight="1" x14ac:dyDescent="0.3">
      <c r="A9" s="190" t="s">
        <v>154</v>
      </c>
      <c r="B9" s="191"/>
    </row>
    <row r="10" spans="1:10" x14ac:dyDescent="0.3">
      <c r="A10" s="198" t="s">
        <v>155</v>
      </c>
      <c r="B10" s="191"/>
    </row>
    <row r="11" spans="1:10" ht="27" customHeight="1" x14ac:dyDescent="0.3">
      <c r="A11" s="198" t="s">
        <v>156</v>
      </c>
      <c r="B11" s="191"/>
    </row>
    <row r="12" spans="1:10" x14ac:dyDescent="0.3">
      <c r="A12" s="140"/>
      <c r="B12" s="179"/>
    </row>
    <row r="13" spans="1:10" x14ac:dyDescent="0.3">
      <c r="A13" s="188" t="s">
        <v>288</v>
      </c>
      <c r="B13" s="189"/>
    </row>
    <row r="14" spans="1:10" x14ac:dyDescent="0.3">
      <c r="A14" s="198" t="s">
        <v>289</v>
      </c>
      <c r="B14" s="202"/>
    </row>
    <row r="15" spans="1:10" x14ac:dyDescent="0.3">
      <c r="A15" s="198" t="s">
        <v>290</v>
      </c>
      <c r="B15" s="202"/>
    </row>
    <row r="16" spans="1:10" ht="14.4" customHeight="1" x14ac:dyDescent="0.3">
      <c r="A16" s="203" t="s">
        <v>291</v>
      </c>
      <c r="B16" s="204"/>
    </row>
    <row r="17" spans="1:6" x14ac:dyDescent="0.3">
      <c r="A17" s="190" t="s">
        <v>295</v>
      </c>
      <c r="B17" s="191"/>
      <c r="C17" s="3"/>
    </row>
    <row r="18" spans="1:6" x14ac:dyDescent="0.3">
      <c r="A18" s="190" t="s">
        <v>292</v>
      </c>
      <c r="B18" s="191"/>
    </row>
    <row r="19" spans="1:6" x14ac:dyDescent="0.3">
      <c r="A19" s="29"/>
      <c r="B19" s="10"/>
    </row>
    <row r="20" spans="1:6" x14ac:dyDescent="0.3">
      <c r="A20" s="188" t="s">
        <v>152</v>
      </c>
      <c r="B20" s="189"/>
    </row>
    <row r="21" spans="1:6" ht="14.4" customHeight="1" x14ac:dyDescent="0.3">
      <c r="A21" s="190" t="s">
        <v>89</v>
      </c>
      <c r="B21" s="191"/>
      <c r="C21" s="3"/>
    </row>
    <row r="22" spans="1:6" x14ac:dyDescent="0.3">
      <c r="A22" s="190"/>
      <c r="B22" s="191"/>
    </row>
    <row r="23" spans="1:6" x14ac:dyDescent="0.3">
      <c r="A23" s="199" t="s">
        <v>184</v>
      </c>
      <c r="B23" s="200"/>
    </row>
    <row r="24" spans="1:6" x14ac:dyDescent="0.3">
      <c r="A24" s="29"/>
      <c r="B24" s="10"/>
    </row>
    <row r="25" spans="1:6" x14ac:dyDescent="0.3">
      <c r="A25" s="188" t="s">
        <v>43</v>
      </c>
      <c r="B25" s="189"/>
    </row>
    <row r="26" spans="1:6" ht="43.2" customHeight="1" x14ac:dyDescent="0.3">
      <c r="A26" s="201" t="s">
        <v>90</v>
      </c>
      <c r="B26" s="185"/>
    </row>
    <row r="27" spans="1:6" x14ac:dyDescent="0.3">
      <c r="A27" s="29"/>
      <c r="B27" s="10"/>
    </row>
    <row r="28" spans="1:6" x14ac:dyDescent="0.3">
      <c r="A28" s="188" t="s">
        <v>52</v>
      </c>
      <c r="B28" s="189"/>
    </row>
    <row r="29" spans="1:6" ht="32.4" customHeight="1" x14ac:dyDescent="0.3">
      <c r="A29" s="199" t="s">
        <v>116</v>
      </c>
      <c r="B29" s="200"/>
    </row>
    <row r="30" spans="1:6" x14ac:dyDescent="0.3">
      <c r="A30" s="29"/>
      <c r="B30" s="37"/>
    </row>
    <row r="31" spans="1:6" x14ac:dyDescent="0.3">
      <c r="A31" s="188" t="s">
        <v>32</v>
      </c>
      <c r="B31" s="189"/>
      <c r="F31" s="9"/>
    </row>
    <row r="32" spans="1:6" x14ac:dyDescent="0.3">
      <c r="A32" s="190" t="s">
        <v>54</v>
      </c>
      <c r="B32" s="191"/>
    </row>
    <row r="33" spans="1:2" x14ac:dyDescent="0.3">
      <c r="A33" s="29"/>
      <c r="B33" s="10"/>
    </row>
    <row r="34" spans="1:2" x14ac:dyDescent="0.3">
      <c r="A34" s="188" t="s">
        <v>33</v>
      </c>
      <c r="B34" s="189"/>
    </row>
    <row r="35" spans="1:2" x14ac:dyDescent="0.3">
      <c r="A35" s="190" t="s">
        <v>91</v>
      </c>
      <c r="B35" s="191"/>
    </row>
    <row r="36" spans="1:2" x14ac:dyDescent="0.3">
      <c r="A36" s="190" t="s">
        <v>34</v>
      </c>
      <c r="B36" s="191"/>
    </row>
    <row r="37" spans="1:2" x14ac:dyDescent="0.3">
      <c r="A37" s="190" t="s">
        <v>53</v>
      </c>
      <c r="B37" s="191"/>
    </row>
    <row r="38" spans="1:2" x14ac:dyDescent="0.3">
      <c r="A38" s="190" t="s">
        <v>92</v>
      </c>
      <c r="B38" s="191"/>
    </row>
    <row r="39" spans="1:2" x14ac:dyDescent="0.3">
      <c r="A39" s="190" t="s">
        <v>94</v>
      </c>
      <c r="B39" s="191"/>
    </row>
    <row r="40" spans="1:2" x14ac:dyDescent="0.3">
      <c r="A40" s="180" t="s">
        <v>93</v>
      </c>
      <c r="B40" s="181"/>
    </row>
    <row r="41" spans="1:2" x14ac:dyDescent="0.3">
      <c r="A41" s="7"/>
      <c r="B41" s="10"/>
    </row>
    <row r="42" spans="1:2" x14ac:dyDescent="0.3">
      <c r="A42" s="194" t="s">
        <v>35</v>
      </c>
      <c r="B42" s="195"/>
    </row>
    <row r="43" spans="1:2" x14ac:dyDescent="0.3">
      <c r="A43" s="190" t="s">
        <v>44</v>
      </c>
      <c r="B43" s="191"/>
    </row>
    <row r="44" spans="1:2" ht="15" thickBot="1" x14ac:dyDescent="0.35">
      <c r="A44" s="29"/>
      <c r="B44" s="10"/>
    </row>
    <row r="45" spans="1:2" ht="14.4" customHeight="1" x14ac:dyDescent="0.3">
      <c r="A45" s="182" t="s">
        <v>55</v>
      </c>
      <c r="B45" s="183"/>
    </row>
    <row r="46" spans="1:2" x14ac:dyDescent="0.3">
      <c r="A46" s="184"/>
      <c r="B46" s="185"/>
    </row>
    <row r="47" spans="1:2" x14ac:dyDescent="0.3">
      <c r="A47" s="184"/>
      <c r="B47" s="185"/>
    </row>
    <row r="48" spans="1:2" x14ac:dyDescent="0.3">
      <c r="A48" s="184"/>
      <c r="B48" s="185"/>
    </row>
    <row r="49" spans="1:2" x14ac:dyDescent="0.3">
      <c r="A49" s="184"/>
      <c r="B49" s="185"/>
    </row>
    <row r="50" spans="1:2" x14ac:dyDescent="0.3">
      <c r="A50" s="184"/>
      <c r="B50" s="185"/>
    </row>
    <row r="51" spans="1:2" x14ac:dyDescent="0.3">
      <c r="A51" s="184"/>
      <c r="B51" s="185"/>
    </row>
    <row r="52" spans="1:2" x14ac:dyDescent="0.3">
      <c r="A52" s="184"/>
      <c r="B52" s="185"/>
    </row>
    <row r="53" spans="1:2" x14ac:dyDescent="0.3">
      <c r="A53" s="184"/>
      <c r="B53" s="185"/>
    </row>
    <row r="54" spans="1:2" x14ac:dyDescent="0.3">
      <c r="A54" s="184"/>
      <c r="B54" s="185"/>
    </row>
    <row r="55" spans="1:2" x14ac:dyDescent="0.3">
      <c r="A55" s="184"/>
      <c r="B55" s="185"/>
    </row>
    <row r="56" spans="1:2" x14ac:dyDescent="0.3">
      <c r="A56" s="184"/>
      <c r="B56" s="185"/>
    </row>
    <row r="57" spans="1:2" x14ac:dyDescent="0.3">
      <c r="A57" s="184"/>
      <c r="B57" s="185"/>
    </row>
    <row r="58" spans="1:2" ht="15" thickBot="1" x14ac:dyDescent="0.35">
      <c r="A58" s="186"/>
      <c r="B58" s="187"/>
    </row>
    <row r="60" spans="1:2" x14ac:dyDescent="0.3">
      <c r="A60" s="31" t="s">
        <v>45</v>
      </c>
      <c r="B60" s="32"/>
    </row>
    <row r="61" spans="1:2" ht="43.2" x14ac:dyDescent="0.3">
      <c r="A61" s="33" t="s">
        <v>183</v>
      </c>
      <c r="B61" s="18" t="s">
        <v>130</v>
      </c>
    </row>
    <row r="62" spans="1:2" ht="43.2" x14ac:dyDescent="0.3">
      <c r="A62" s="121" t="s">
        <v>181</v>
      </c>
      <c r="B62" s="46" t="s">
        <v>131</v>
      </c>
    </row>
    <row r="63" spans="1:2" ht="43.2" x14ac:dyDescent="0.3">
      <c r="A63" s="34" t="s">
        <v>182</v>
      </c>
      <c r="B63" s="18" t="s">
        <v>132</v>
      </c>
    </row>
    <row r="65" spans="1:2" x14ac:dyDescent="0.3">
      <c r="A65" s="35" t="s">
        <v>36</v>
      </c>
      <c r="B65" s="36"/>
    </row>
    <row r="66" spans="1:2" x14ac:dyDescent="0.3">
      <c r="A66" s="33" t="s">
        <v>46</v>
      </c>
      <c r="B66" s="18" t="s">
        <v>48</v>
      </c>
    </row>
    <row r="67" spans="1:2" ht="28.8" x14ac:dyDescent="0.3">
      <c r="A67" s="33" t="s">
        <v>50</v>
      </c>
      <c r="B67" s="18" t="s">
        <v>56</v>
      </c>
    </row>
    <row r="68" spans="1:2" x14ac:dyDescent="0.3">
      <c r="A68" s="34" t="s">
        <v>176</v>
      </c>
      <c r="B68" s="33" t="s">
        <v>47</v>
      </c>
    </row>
    <row r="70" spans="1:2" x14ac:dyDescent="0.3">
      <c r="A70" s="31" t="s">
        <v>37</v>
      </c>
      <c r="B70" s="32"/>
    </row>
    <row r="71" spans="1:2" ht="43.2" x14ac:dyDescent="0.3">
      <c r="A71" s="33" t="s">
        <v>177</v>
      </c>
      <c r="B71" s="18" t="s">
        <v>57</v>
      </c>
    </row>
    <row r="72" spans="1:2" ht="43.2" x14ac:dyDescent="0.3">
      <c r="A72" s="34" t="s">
        <v>178</v>
      </c>
      <c r="B72" s="18" t="s">
        <v>57</v>
      </c>
    </row>
    <row r="73" spans="1:2" ht="43.2" x14ac:dyDescent="0.3">
      <c r="A73" s="33" t="s">
        <v>179</v>
      </c>
      <c r="B73" s="18" t="s">
        <v>58</v>
      </c>
    </row>
    <row r="74" spans="1:2" ht="43.2" x14ac:dyDescent="0.3">
      <c r="A74" s="34" t="s">
        <v>180</v>
      </c>
      <c r="B74" s="18" t="s">
        <v>49</v>
      </c>
    </row>
  </sheetData>
  <mergeCells count="35">
    <mergeCell ref="A28:B28"/>
    <mergeCell ref="A9:B9"/>
    <mergeCell ref="A10:B10"/>
    <mergeCell ref="A11:B11"/>
    <mergeCell ref="A25:B25"/>
    <mergeCell ref="A26:B26"/>
    <mergeCell ref="A23:B23"/>
    <mergeCell ref="A14:B14"/>
    <mergeCell ref="A13:B13"/>
    <mergeCell ref="A15:B15"/>
    <mergeCell ref="A16:B16"/>
    <mergeCell ref="A17:B17"/>
    <mergeCell ref="A18:B18"/>
    <mergeCell ref="A37:B37"/>
    <mergeCell ref="A38:B38"/>
    <mergeCell ref="A39:B39"/>
    <mergeCell ref="A29:B29"/>
    <mergeCell ref="A31:B31"/>
    <mergeCell ref="A32:B32"/>
    <mergeCell ref="A40:B40"/>
    <mergeCell ref="A45:B58"/>
    <mergeCell ref="A20:B20"/>
    <mergeCell ref="A21:B22"/>
    <mergeCell ref="A1:B1"/>
    <mergeCell ref="A43:B43"/>
    <mergeCell ref="A42:B42"/>
    <mergeCell ref="A2:B2"/>
    <mergeCell ref="A3:B3"/>
    <mergeCell ref="A4:B4"/>
    <mergeCell ref="A5:B5"/>
    <mergeCell ref="A7:B7"/>
    <mergeCell ref="A8:B8"/>
    <mergeCell ref="A34:B34"/>
    <mergeCell ref="A35:B35"/>
    <mergeCell ref="A36:B36"/>
  </mergeCells>
  <pageMargins left="0.25" right="0.25" top="0.75" bottom="0.75" header="0.3" footer="0.3"/>
  <pageSetup scale="49" orientation="portrait" verticalDpi="0" r:id="rId1"/>
  <headerFooter>
    <oddHeader>&amp;C&amp;"-,Bold"&amp;14GASB 96 - SBITAs
Quick Facts</oddHeader>
    <oddFooter>&amp;R&amp;12Page &amp;P of &amp;N</oddFoot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755448-8F03-4FB1-994D-557BDCD19AF6}">
  <sheetPr>
    <pageSetUpPr fitToPage="1"/>
  </sheetPr>
  <dimension ref="A1:M26"/>
  <sheetViews>
    <sheetView zoomScale="80" zoomScaleNormal="80" workbookViewId="0">
      <selection activeCell="D23" sqref="D23"/>
    </sheetView>
  </sheetViews>
  <sheetFormatPr defaultRowHeight="14.4" x14ac:dyDescent="0.3"/>
  <cols>
    <col min="1" max="1" width="21.109375" customWidth="1"/>
    <col min="2" max="2" width="1.44140625" customWidth="1"/>
    <col min="3" max="3" width="11.6640625" bestFit="1" customWidth="1"/>
    <col min="4" max="4" width="31.33203125" style="141" bestFit="1" customWidth="1"/>
    <col min="5" max="5" width="91.33203125" style="141" customWidth="1"/>
    <col min="6" max="6" width="1.44140625" customWidth="1"/>
    <col min="7" max="7" width="13.44140625" customWidth="1"/>
    <col min="8" max="8" width="42.5546875" customWidth="1"/>
    <col min="9" max="9" width="58.88671875" customWidth="1"/>
    <col min="10" max="10" width="1.44140625" customWidth="1"/>
    <col min="11" max="11" width="11.44140625" bestFit="1" customWidth="1"/>
    <col min="12" max="12" width="29.88671875" customWidth="1"/>
    <col min="13" max="13" width="90.44140625" customWidth="1"/>
  </cols>
  <sheetData>
    <row r="1" spans="1:13" ht="21" x14ac:dyDescent="0.4">
      <c r="A1" s="205" t="s">
        <v>268</v>
      </c>
      <c r="B1" s="205"/>
      <c r="C1" s="205"/>
      <c r="D1" s="205"/>
      <c r="E1" s="205"/>
      <c r="F1" s="205"/>
      <c r="G1" s="205"/>
      <c r="H1" s="205"/>
      <c r="I1" s="205"/>
      <c r="J1" s="205"/>
      <c r="K1" s="205"/>
      <c r="L1" s="205"/>
      <c r="M1" s="205"/>
    </row>
    <row r="2" spans="1:13" ht="21" x14ac:dyDescent="0.4">
      <c r="A2" s="155" t="s">
        <v>302</v>
      </c>
      <c r="B2" s="144"/>
      <c r="C2" s="177"/>
      <c r="D2" s="178"/>
      <c r="E2" s="178"/>
      <c r="F2" s="144"/>
      <c r="G2" s="144"/>
      <c r="H2" s="144"/>
      <c r="I2" s="144"/>
      <c r="J2" s="144"/>
      <c r="K2" s="144"/>
      <c r="L2" s="144"/>
      <c r="M2" s="144"/>
    </row>
    <row r="3" spans="1:13" ht="15" thickBot="1" x14ac:dyDescent="0.35"/>
    <row r="4" spans="1:13" s="144" customFormat="1" ht="21.6" customHeight="1" thickBot="1" x14ac:dyDescent="0.45">
      <c r="A4" s="206" t="s">
        <v>283</v>
      </c>
      <c r="B4" s="173"/>
      <c r="C4" s="216" t="s">
        <v>267</v>
      </c>
      <c r="D4" s="217"/>
      <c r="E4" s="217"/>
      <c r="F4" s="242"/>
      <c r="G4" s="217" t="s">
        <v>266</v>
      </c>
      <c r="H4" s="217"/>
      <c r="I4" s="217"/>
      <c r="J4" s="173"/>
      <c r="K4" s="217" t="s">
        <v>265</v>
      </c>
      <c r="L4" s="217"/>
      <c r="M4" s="218"/>
    </row>
    <row r="5" spans="1:13" s="152" customFormat="1" ht="18.600000000000001" customHeight="1" thickBot="1" x14ac:dyDescent="0.45">
      <c r="A5" s="207"/>
      <c r="B5" s="174"/>
      <c r="C5" s="158" t="s">
        <v>264</v>
      </c>
      <c r="D5" s="153" t="s">
        <v>263</v>
      </c>
      <c r="E5" s="171" t="s">
        <v>262</v>
      </c>
      <c r="F5" s="243"/>
      <c r="G5" s="158" t="s">
        <v>264</v>
      </c>
      <c r="H5" s="153" t="s">
        <v>263</v>
      </c>
      <c r="I5" s="171" t="s">
        <v>262</v>
      </c>
      <c r="J5" s="174"/>
      <c r="K5" s="158" t="s">
        <v>264</v>
      </c>
      <c r="L5" s="153" t="s">
        <v>263</v>
      </c>
      <c r="M5" s="154" t="s">
        <v>262</v>
      </c>
    </row>
    <row r="6" spans="1:13" ht="86.4" x14ac:dyDescent="0.4">
      <c r="A6" s="160" t="s">
        <v>226</v>
      </c>
      <c r="B6" s="174"/>
      <c r="C6" s="151">
        <v>833200</v>
      </c>
      <c r="D6" s="142" t="s">
        <v>261</v>
      </c>
      <c r="E6" s="172" t="s">
        <v>260</v>
      </c>
      <c r="F6" s="243"/>
      <c r="G6" s="219" t="s">
        <v>272</v>
      </c>
      <c r="H6" s="219"/>
      <c r="I6" s="219"/>
      <c r="J6" s="174"/>
      <c r="K6" s="151">
        <v>833100</v>
      </c>
      <c r="L6" s="142" t="s">
        <v>254</v>
      </c>
      <c r="M6" s="168" t="s">
        <v>253</v>
      </c>
    </row>
    <row r="7" spans="1:13" ht="43.2" x14ac:dyDescent="0.4">
      <c r="A7" s="160" t="s">
        <v>259</v>
      </c>
      <c r="B7" s="174"/>
      <c r="C7" s="282">
        <v>169910</v>
      </c>
      <c r="D7" s="283" t="s">
        <v>299</v>
      </c>
      <c r="E7" s="149" t="s">
        <v>300</v>
      </c>
      <c r="F7" s="243"/>
      <c r="G7" s="281" t="s">
        <v>301</v>
      </c>
      <c r="H7" s="281"/>
      <c r="I7" s="281"/>
      <c r="J7" s="174"/>
      <c r="K7" s="151">
        <v>169900</v>
      </c>
      <c r="L7" s="142" t="s">
        <v>258</v>
      </c>
      <c r="M7" s="168" t="s">
        <v>257</v>
      </c>
    </row>
    <row r="8" spans="1:13" s="1" customFormat="1" ht="7.95" customHeight="1" x14ac:dyDescent="0.4">
      <c r="A8" s="161"/>
      <c r="B8" s="174"/>
      <c r="C8" s="147"/>
      <c r="D8" s="146"/>
      <c r="E8" s="146"/>
      <c r="F8" s="243"/>
      <c r="G8" s="145"/>
      <c r="H8" s="145"/>
      <c r="I8" s="145"/>
      <c r="J8" s="174"/>
      <c r="K8" s="220"/>
      <c r="L8" s="221"/>
      <c r="M8" s="222"/>
    </row>
    <row r="9" spans="1:13" ht="86.4" customHeight="1" x14ac:dyDescent="0.4">
      <c r="A9" s="162" t="s">
        <v>286</v>
      </c>
      <c r="B9" s="174"/>
      <c r="C9" s="151">
        <v>818500</v>
      </c>
      <c r="D9" s="142" t="s">
        <v>256</v>
      </c>
      <c r="E9" s="149" t="s">
        <v>255</v>
      </c>
      <c r="F9" s="243"/>
      <c r="G9" s="219" t="s">
        <v>273</v>
      </c>
      <c r="H9" s="219"/>
      <c r="I9" s="219"/>
      <c r="J9" s="174"/>
      <c r="K9" s="223"/>
      <c r="L9" s="224"/>
      <c r="M9" s="225"/>
    </row>
    <row r="10" spans="1:13" ht="57.6" x14ac:dyDescent="0.4">
      <c r="A10" s="162" t="s">
        <v>287</v>
      </c>
      <c r="B10" s="174"/>
      <c r="C10" s="151">
        <v>818600</v>
      </c>
      <c r="D10" s="143" t="s">
        <v>252</v>
      </c>
      <c r="E10" s="172" t="s">
        <v>251</v>
      </c>
      <c r="F10" s="243"/>
      <c r="G10" s="219" t="s">
        <v>274</v>
      </c>
      <c r="H10" s="219"/>
      <c r="I10" s="219"/>
      <c r="J10" s="174"/>
      <c r="K10" s="226"/>
      <c r="L10" s="227"/>
      <c r="M10" s="228"/>
    </row>
    <row r="11" spans="1:13" ht="57.6" x14ac:dyDescent="0.4">
      <c r="A11" s="208" t="s">
        <v>250</v>
      </c>
      <c r="B11" s="174"/>
      <c r="C11" s="210">
        <v>168410</v>
      </c>
      <c r="D11" s="212" t="s">
        <v>249</v>
      </c>
      <c r="E11" s="214" t="s">
        <v>248</v>
      </c>
      <c r="F11" s="243"/>
      <c r="G11" s="210">
        <v>168420</v>
      </c>
      <c r="H11" s="212" t="s">
        <v>247</v>
      </c>
      <c r="I11" s="214" t="s">
        <v>246</v>
      </c>
      <c r="J11" s="174"/>
      <c r="K11" s="151">
        <v>168210</v>
      </c>
      <c r="L11" s="143" t="s">
        <v>269</v>
      </c>
      <c r="M11" s="168" t="s">
        <v>270</v>
      </c>
    </row>
    <row r="12" spans="1:13" ht="14.4" customHeight="1" x14ac:dyDescent="0.4">
      <c r="A12" s="209"/>
      <c r="B12" s="174"/>
      <c r="C12" s="211"/>
      <c r="D12" s="213"/>
      <c r="E12" s="215"/>
      <c r="F12" s="243"/>
      <c r="G12" s="211"/>
      <c r="H12" s="213"/>
      <c r="I12" s="215"/>
      <c r="J12" s="174"/>
      <c r="K12" s="151">
        <v>168215</v>
      </c>
      <c r="L12" s="143" t="s">
        <v>245</v>
      </c>
      <c r="M12" s="168"/>
    </row>
    <row r="13" spans="1:13" s="1" customFormat="1" ht="7.95" customHeight="1" x14ac:dyDescent="0.4">
      <c r="A13" s="161"/>
      <c r="B13" s="174"/>
      <c r="C13" s="147"/>
      <c r="D13" s="146"/>
      <c r="E13" s="146"/>
      <c r="F13" s="243"/>
      <c r="G13" s="145"/>
      <c r="H13" s="145"/>
      <c r="I13" s="145"/>
      <c r="J13" s="174"/>
      <c r="K13" s="145"/>
      <c r="L13" s="145"/>
      <c r="M13" s="169"/>
    </row>
    <row r="14" spans="1:13" ht="28.8" x14ac:dyDescent="0.4">
      <c r="A14" s="208" t="s">
        <v>284</v>
      </c>
      <c r="B14" s="174"/>
      <c r="C14" s="210">
        <v>890400</v>
      </c>
      <c r="D14" s="212" t="s">
        <v>244</v>
      </c>
      <c r="E14" s="214" t="s">
        <v>243</v>
      </c>
      <c r="F14" s="243"/>
      <c r="G14" s="238" t="s">
        <v>277</v>
      </c>
      <c r="H14" s="238"/>
      <c r="I14" s="238"/>
      <c r="J14" s="174"/>
      <c r="K14" s="151">
        <v>890100</v>
      </c>
      <c r="L14" s="143" t="s">
        <v>278</v>
      </c>
      <c r="M14" s="168" t="s">
        <v>279</v>
      </c>
    </row>
    <row r="15" spans="1:13" ht="14.4" customHeight="1" x14ac:dyDescent="0.4">
      <c r="A15" s="209"/>
      <c r="B15" s="174"/>
      <c r="C15" s="211"/>
      <c r="D15" s="213"/>
      <c r="E15" s="215"/>
      <c r="F15" s="243"/>
      <c r="G15" s="233"/>
      <c r="H15" s="233"/>
      <c r="I15" s="233"/>
      <c r="J15" s="174"/>
      <c r="K15" s="151">
        <v>890200</v>
      </c>
      <c r="L15" s="143" t="s">
        <v>280</v>
      </c>
      <c r="M15" s="168"/>
    </row>
    <row r="16" spans="1:13" ht="57.6" customHeight="1" x14ac:dyDescent="0.4">
      <c r="A16" s="208" t="s">
        <v>285</v>
      </c>
      <c r="B16" s="174"/>
      <c r="C16" s="210">
        <v>168419</v>
      </c>
      <c r="D16" s="212" t="s">
        <v>242</v>
      </c>
      <c r="E16" s="214" t="s">
        <v>241</v>
      </c>
      <c r="F16" s="243"/>
      <c r="G16" s="210">
        <v>168429</v>
      </c>
      <c r="H16" s="212" t="s">
        <v>240</v>
      </c>
      <c r="I16" s="214" t="s">
        <v>239</v>
      </c>
      <c r="J16" s="174"/>
      <c r="K16" s="151">
        <v>168910</v>
      </c>
      <c r="L16" s="143" t="s">
        <v>238</v>
      </c>
      <c r="M16" s="168" t="s">
        <v>271</v>
      </c>
    </row>
    <row r="17" spans="1:13" ht="14.4" customHeight="1" x14ac:dyDescent="0.4">
      <c r="A17" s="209"/>
      <c r="B17" s="174"/>
      <c r="C17" s="211"/>
      <c r="D17" s="213"/>
      <c r="E17" s="215"/>
      <c r="F17" s="243"/>
      <c r="G17" s="211"/>
      <c r="H17" s="213"/>
      <c r="I17" s="215"/>
      <c r="J17" s="174"/>
      <c r="K17" s="151">
        <v>168915</v>
      </c>
      <c r="L17" s="142" t="s">
        <v>237</v>
      </c>
      <c r="M17" s="170" t="s">
        <v>236</v>
      </c>
    </row>
    <row r="18" spans="1:13" s="1" customFormat="1" ht="7.95" customHeight="1" x14ac:dyDescent="0.4">
      <c r="A18" s="161"/>
      <c r="B18" s="174"/>
      <c r="C18" s="147"/>
      <c r="D18" s="146"/>
      <c r="E18" s="146"/>
      <c r="F18" s="243"/>
      <c r="G18" s="145"/>
      <c r="H18" s="145"/>
      <c r="I18" s="145"/>
      <c r="J18" s="174"/>
      <c r="K18" s="220"/>
      <c r="L18" s="221"/>
      <c r="M18" s="222"/>
    </row>
    <row r="19" spans="1:13" ht="28.8" x14ac:dyDescent="0.4">
      <c r="A19" s="163" t="s">
        <v>233</v>
      </c>
      <c r="B19" s="174"/>
      <c r="C19" s="151">
        <v>219300</v>
      </c>
      <c r="D19" s="148" t="s">
        <v>235</v>
      </c>
      <c r="E19" s="150" t="s">
        <v>234</v>
      </c>
      <c r="F19" s="243"/>
      <c r="G19" s="219" t="s">
        <v>275</v>
      </c>
      <c r="H19" s="219"/>
      <c r="I19" s="219"/>
      <c r="J19" s="174"/>
      <c r="K19" s="223"/>
      <c r="L19" s="224"/>
      <c r="M19" s="225"/>
    </row>
    <row r="20" spans="1:13" ht="43.2" x14ac:dyDescent="0.4">
      <c r="A20" s="163" t="s">
        <v>233</v>
      </c>
      <c r="B20" s="174"/>
      <c r="C20" s="151">
        <v>292100</v>
      </c>
      <c r="D20" s="148" t="s">
        <v>232</v>
      </c>
      <c r="E20" s="150" t="s">
        <v>231</v>
      </c>
      <c r="F20" s="243"/>
      <c r="G20" s="219" t="s">
        <v>276</v>
      </c>
      <c r="H20" s="219"/>
      <c r="I20" s="219"/>
      <c r="J20" s="174"/>
      <c r="K20" s="223"/>
      <c r="L20" s="224"/>
      <c r="M20" s="225"/>
    </row>
    <row r="21" spans="1:13" s="1" customFormat="1" ht="7.95" customHeight="1" thickBot="1" x14ac:dyDescent="0.45">
      <c r="A21" s="161"/>
      <c r="B21" s="174"/>
      <c r="C21" s="147"/>
      <c r="D21" s="146"/>
      <c r="E21" s="146"/>
      <c r="F21" s="244"/>
      <c r="G21" s="145"/>
      <c r="H21" s="145"/>
      <c r="I21" s="145"/>
      <c r="J21" s="174"/>
      <c r="K21" s="239"/>
      <c r="L21" s="240"/>
      <c r="M21" s="241"/>
    </row>
    <row r="22" spans="1:13" s="144" customFormat="1" ht="21.6" thickBot="1" x14ac:dyDescent="0.45">
      <c r="A22" s="206" t="s">
        <v>283</v>
      </c>
      <c r="B22" s="174"/>
      <c r="C22" s="235" t="s">
        <v>230</v>
      </c>
      <c r="D22" s="235"/>
      <c r="E22" s="235"/>
      <c r="F22" s="235"/>
      <c r="G22" s="235"/>
      <c r="H22" s="235"/>
      <c r="I22" s="235"/>
      <c r="J22" s="174"/>
      <c r="K22" s="236" t="s">
        <v>229</v>
      </c>
      <c r="L22" s="236"/>
      <c r="M22" s="237"/>
    </row>
    <row r="23" spans="1:13" s="152" customFormat="1" ht="18.600000000000001" customHeight="1" thickBot="1" x14ac:dyDescent="0.45">
      <c r="A23" s="207"/>
      <c r="B23" s="174"/>
      <c r="C23" s="158" t="s">
        <v>264</v>
      </c>
      <c r="D23" s="153" t="s">
        <v>263</v>
      </c>
      <c r="E23" s="171" t="s">
        <v>262</v>
      </c>
      <c r="F23" s="245"/>
      <c r="G23" s="158" t="s">
        <v>264</v>
      </c>
      <c r="H23" s="153" t="s">
        <v>263</v>
      </c>
      <c r="I23" s="171" t="s">
        <v>262</v>
      </c>
      <c r="J23" s="174"/>
      <c r="K23" s="158" t="s">
        <v>264</v>
      </c>
      <c r="L23" s="153" t="s">
        <v>263</v>
      </c>
      <c r="M23" s="154" t="s">
        <v>262</v>
      </c>
    </row>
    <row r="24" spans="1:13" ht="57.6" x14ac:dyDescent="0.4">
      <c r="A24" s="176" t="s">
        <v>226</v>
      </c>
      <c r="B24" s="174"/>
      <c r="C24" s="159">
        <v>733200</v>
      </c>
      <c r="D24" s="156" t="s">
        <v>228</v>
      </c>
      <c r="E24" s="157" t="s">
        <v>227</v>
      </c>
      <c r="F24" s="246"/>
      <c r="G24" s="233" t="s">
        <v>281</v>
      </c>
      <c r="H24" s="233"/>
      <c r="I24" s="233"/>
      <c r="J24" s="174"/>
      <c r="K24" s="248">
        <v>733100</v>
      </c>
      <c r="L24" s="229" t="s">
        <v>223</v>
      </c>
      <c r="M24" s="231" t="s">
        <v>222</v>
      </c>
    </row>
    <row r="25" spans="1:13" ht="43.8" thickBot="1" x14ac:dyDescent="0.45">
      <c r="A25" s="164" t="s">
        <v>226</v>
      </c>
      <c r="B25" s="175"/>
      <c r="C25" s="165">
        <v>733900</v>
      </c>
      <c r="D25" s="166" t="s">
        <v>225</v>
      </c>
      <c r="E25" s="167" t="s">
        <v>224</v>
      </c>
      <c r="F25" s="247"/>
      <c r="G25" s="234" t="s">
        <v>282</v>
      </c>
      <c r="H25" s="234"/>
      <c r="I25" s="234"/>
      <c r="J25" s="175"/>
      <c r="K25" s="249"/>
      <c r="L25" s="230"/>
      <c r="M25" s="232"/>
    </row>
    <row r="26" spans="1:13" x14ac:dyDescent="0.3">
      <c r="F26" s="141"/>
    </row>
  </sheetData>
  <mergeCells count="42">
    <mergeCell ref="A22:A23"/>
    <mergeCell ref="F23:F25"/>
    <mergeCell ref="K24:K25"/>
    <mergeCell ref="E14:E15"/>
    <mergeCell ref="D14:D15"/>
    <mergeCell ref="C14:C15"/>
    <mergeCell ref="A14:A15"/>
    <mergeCell ref="A16:A17"/>
    <mergeCell ref="C16:C17"/>
    <mergeCell ref="E16:E17"/>
    <mergeCell ref="G16:G17"/>
    <mergeCell ref="H16:H17"/>
    <mergeCell ref="L24:L25"/>
    <mergeCell ref="M24:M25"/>
    <mergeCell ref="G24:I24"/>
    <mergeCell ref="G25:I25"/>
    <mergeCell ref="G11:G12"/>
    <mergeCell ref="H11:H12"/>
    <mergeCell ref="C22:I22"/>
    <mergeCell ref="K22:M22"/>
    <mergeCell ref="G14:I15"/>
    <mergeCell ref="G19:I19"/>
    <mergeCell ref="G20:I20"/>
    <mergeCell ref="K18:M21"/>
    <mergeCell ref="D16:D17"/>
    <mergeCell ref="I16:I17"/>
    <mergeCell ref="F4:F21"/>
    <mergeCell ref="A1:M1"/>
    <mergeCell ref="A4:A5"/>
    <mergeCell ref="A11:A12"/>
    <mergeCell ref="C11:C12"/>
    <mergeCell ref="D11:D12"/>
    <mergeCell ref="E11:E12"/>
    <mergeCell ref="C4:E4"/>
    <mergeCell ref="G4:I4"/>
    <mergeCell ref="K4:M4"/>
    <mergeCell ref="G6:I6"/>
    <mergeCell ref="G7:I7"/>
    <mergeCell ref="G9:I9"/>
    <mergeCell ref="G10:I10"/>
    <mergeCell ref="I11:I12"/>
    <mergeCell ref="K8:M10"/>
  </mergeCells>
  <pageMargins left="0.25" right="0.25" top="0.75" bottom="0.75" header="0.3" footer="0.3"/>
  <pageSetup scale="33" orientation="landscape"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232200-6E4A-41FE-863C-D9C2947AF78A}">
  <sheetPr codeName="Sheet3">
    <pageSetUpPr fitToPage="1"/>
  </sheetPr>
  <dimension ref="A1:M119"/>
  <sheetViews>
    <sheetView zoomScale="98" zoomScaleNormal="98" workbookViewId="0">
      <selection sqref="A1:H1"/>
    </sheetView>
  </sheetViews>
  <sheetFormatPr defaultColWidth="9.109375" defaultRowHeight="15.6" x14ac:dyDescent="0.3"/>
  <cols>
    <col min="1" max="1" width="8.33203125" style="52" customWidth="1"/>
    <col min="2" max="2" width="12.6640625" style="52" customWidth="1"/>
    <col min="3" max="3" width="17.44140625" style="52" customWidth="1"/>
    <col min="4" max="4" width="20" style="52" customWidth="1"/>
    <col min="5" max="5" width="18.88671875" style="52" customWidth="1"/>
    <col min="6" max="6" width="19" style="52" customWidth="1"/>
    <col min="7" max="7" width="17.33203125" style="52" customWidth="1"/>
    <col min="8" max="8" width="20.109375" style="81" customWidth="1"/>
    <col min="9" max="12" width="9.109375" style="52"/>
    <col min="13" max="13" width="12.5546875" style="52" bestFit="1" customWidth="1"/>
    <col min="14" max="16384" width="9.109375" style="52"/>
  </cols>
  <sheetData>
    <row r="1" spans="1:9" ht="21.6" thickBot="1" x14ac:dyDescent="0.35">
      <c r="A1" s="250" t="s">
        <v>151</v>
      </c>
      <c r="B1" s="251"/>
      <c r="C1" s="251"/>
      <c r="D1" s="251"/>
      <c r="E1" s="251"/>
      <c r="F1" s="251"/>
      <c r="G1" s="251"/>
      <c r="H1" s="252"/>
    </row>
    <row r="2" spans="1:9" x14ac:dyDescent="0.3">
      <c r="A2" s="53"/>
      <c r="B2" s="54"/>
      <c r="C2" s="54"/>
      <c r="D2" s="54"/>
      <c r="E2" s="55"/>
      <c r="F2" s="56"/>
      <c r="G2" s="56"/>
      <c r="H2" s="57"/>
      <c r="I2" s="58"/>
    </row>
    <row r="3" spans="1:9" ht="16.5" customHeight="1" thickBot="1" x14ac:dyDescent="0.35">
      <c r="A3" s="59" t="s">
        <v>123</v>
      </c>
      <c r="B3" s="54" t="s">
        <v>124</v>
      </c>
      <c r="C3" s="60"/>
      <c r="D3" s="60"/>
      <c r="E3" s="60"/>
      <c r="F3" s="61"/>
      <c r="G3" s="61"/>
      <c r="H3" s="62"/>
    </row>
    <row r="4" spans="1:9" ht="16.5" customHeight="1" x14ac:dyDescent="0.3">
      <c r="A4" s="253">
        <v>1</v>
      </c>
      <c r="B4" s="60" t="s">
        <v>5</v>
      </c>
      <c r="C4" s="60"/>
      <c r="D4" s="60"/>
      <c r="E4" s="60"/>
      <c r="F4" s="61"/>
      <c r="G4" s="61"/>
      <c r="H4" s="62"/>
    </row>
    <row r="5" spans="1:9" ht="16.5" customHeight="1" x14ac:dyDescent="0.3">
      <c r="A5" s="254"/>
      <c r="B5" s="60"/>
      <c r="C5" s="60" t="s">
        <v>6</v>
      </c>
      <c r="D5" s="60"/>
      <c r="E5" s="60"/>
      <c r="F5" s="61"/>
      <c r="G5" s="61"/>
      <c r="H5" s="62"/>
    </row>
    <row r="6" spans="1:9" ht="16.5" customHeight="1" x14ac:dyDescent="0.3">
      <c r="A6" s="254"/>
      <c r="B6" s="60"/>
      <c r="C6" s="60" t="s">
        <v>162</v>
      </c>
      <c r="D6" s="60"/>
      <c r="E6" s="60"/>
      <c r="F6" s="61"/>
      <c r="G6" s="61"/>
      <c r="H6" s="62"/>
    </row>
    <row r="7" spans="1:9" ht="16.5" customHeight="1" thickBot="1" x14ac:dyDescent="0.35">
      <c r="A7" s="255"/>
      <c r="B7" s="63" t="s">
        <v>125</v>
      </c>
      <c r="C7" s="60"/>
      <c r="D7" s="60"/>
      <c r="E7" s="60"/>
      <c r="F7" s="61"/>
      <c r="G7" s="61"/>
      <c r="H7" s="62"/>
    </row>
    <row r="8" spans="1:9" ht="16.5" customHeight="1" x14ac:dyDescent="0.3">
      <c r="A8" s="64"/>
      <c r="B8" s="63"/>
      <c r="C8" s="65"/>
      <c r="D8" s="66"/>
      <c r="E8" s="66"/>
      <c r="F8" s="67"/>
      <c r="G8" s="67"/>
      <c r="H8" s="68"/>
    </row>
    <row r="9" spans="1:9" ht="16.2" thickBot="1" x14ac:dyDescent="0.35">
      <c r="A9" s="59" t="s">
        <v>123</v>
      </c>
      <c r="B9" s="54" t="s">
        <v>124</v>
      </c>
      <c r="C9" s="69"/>
      <c r="D9" s="66"/>
      <c r="E9" s="66"/>
      <c r="F9" s="67"/>
      <c r="G9" s="67"/>
      <c r="H9" s="68"/>
    </row>
    <row r="10" spans="1:9" ht="16.5" customHeight="1" x14ac:dyDescent="0.3">
      <c r="A10" s="256">
        <v>2</v>
      </c>
      <c r="B10" s="60" t="s">
        <v>5</v>
      </c>
      <c r="C10" s="60"/>
      <c r="D10" s="60"/>
      <c r="E10" s="60"/>
      <c r="F10" s="61"/>
      <c r="G10" s="61"/>
      <c r="H10" s="62"/>
    </row>
    <row r="11" spans="1:9" ht="16.5" customHeight="1" x14ac:dyDescent="0.3">
      <c r="A11" s="257"/>
      <c r="B11" s="60"/>
      <c r="C11" s="60" t="s">
        <v>6</v>
      </c>
      <c r="D11" s="60"/>
      <c r="E11" s="60"/>
      <c r="F11" s="61"/>
      <c r="G11" s="61"/>
      <c r="H11" s="62"/>
    </row>
    <row r="12" spans="1:9" ht="16.5" customHeight="1" x14ac:dyDescent="0.3">
      <c r="A12" s="257"/>
      <c r="B12" s="60"/>
      <c r="C12" s="60" t="s">
        <v>162</v>
      </c>
      <c r="D12" s="60"/>
      <c r="E12" s="60"/>
      <c r="F12" s="61"/>
      <c r="G12" s="61"/>
      <c r="H12" s="62"/>
    </row>
    <row r="13" spans="1:9" ht="16.5" customHeight="1" x14ac:dyDescent="0.3">
      <c r="A13" s="257"/>
      <c r="B13" s="60"/>
      <c r="C13" s="60" t="s">
        <v>196</v>
      </c>
      <c r="D13" s="60"/>
      <c r="E13" s="60"/>
      <c r="F13" s="61"/>
      <c r="G13" s="61"/>
      <c r="H13" s="62"/>
    </row>
    <row r="14" spans="1:9" ht="16.5" customHeight="1" thickBot="1" x14ac:dyDescent="0.35">
      <c r="A14" s="258"/>
      <c r="B14" s="63" t="s">
        <v>137</v>
      </c>
      <c r="C14" s="60"/>
      <c r="D14" s="60"/>
      <c r="E14" s="60"/>
      <c r="F14" s="61"/>
      <c r="G14" s="61"/>
      <c r="H14" s="62"/>
    </row>
    <row r="15" spans="1:9" ht="16.5" customHeight="1" x14ac:dyDescent="0.3">
      <c r="A15" s="70"/>
      <c r="B15" s="63"/>
      <c r="C15" s="60"/>
      <c r="D15" s="60"/>
      <c r="E15" s="60"/>
      <c r="F15" s="61"/>
      <c r="G15" s="61"/>
      <c r="H15" s="62"/>
    </row>
    <row r="16" spans="1:9" ht="16.5" customHeight="1" thickBot="1" x14ac:dyDescent="0.35">
      <c r="A16" s="70"/>
      <c r="B16" s="54" t="s">
        <v>135</v>
      </c>
      <c r="C16" s="60"/>
      <c r="D16" s="60"/>
      <c r="E16" s="60"/>
      <c r="F16" s="61"/>
      <c r="G16" s="61"/>
      <c r="H16" s="62"/>
    </row>
    <row r="17" spans="1:8" ht="16.5" customHeight="1" x14ac:dyDescent="0.3">
      <c r="A17" s="256">
        <v>3</v>
      </c>
      <c r="B17" s="60" t="s">
        <v>8</v>
      </c>
      <c r="C17" s="60"/>
      <c r="D17" s="60"/>
      <c r="E17" s="60"/>
      <c r="F17" s="61"/>
      <c r="G17" s="61"/>
      <c r="H17" s="62"/>
    </row>
    <row r="18" spans="1:8" ht="16.5" customHeight="1" x14ac:dyDescent="0.3">
      <c r="A18" s="257"/>
      <c r="B18" s="60" t="s">
        <v>9</v>
      </c>
      <c r="C18" s="60"/>
      <c r="D18" s="60"/>
      <c r="E18" s="60"/>
      <c r="F18" s="61"/>
      <c r="G18" s="61"/>
      <c r="H18" s="62"/>
    </row>
    <row r="19" spans="1:8" ht="16.5" customHeight="1" x14ac:dyDescent="0.3">
      <c r="A19" s="257"/>
      <c r="B19" s="60"/>
      <c r="C19" s="60" t="s">
        <v>1</v>
      </c>
      <c r="D19" s="60"/>
      <c r="E19" s="60"/>
      <c r="F19" s="61"/>
      <c r="G19" s="61"/>
      <c r="H19" s="62"/>
    </row>
    <row r="20" spans="1:8" ht="16.5" customHeight="1" thickBot="1" x14ac:dyDescent="0.35">
      <c r="A20" s="258"/>
      <c r="B20" s="63" t="s">
        <v>127</v>
      </c>
      <c r="C20" s="60"/>
      <c r="D20" s="60"/>
      <c r="E20" s="60"/>
      <c r="F20" s="61"/>
      <c r="G20" s="61"/>
      <c r="H20" s="62"/>
    </row>
    <row r="21" spans="1:8" ht="16.5" customHeight="1" thickBot="1" x14ac:dyDescent="0.35">
      <c r="A21" s="64"/>
      <c r="B21" s="54"/>
      <c r="C21" s="60"/>
      <c r="D21" s="60"/>
      <c r="E21" s="60"/>
      <c r="F21" s="61"/>
      <c r="G21" s="61"/>
      <c r="H21" s="62"/>
    </row>
    <row r="22" spans="1:8" ht="16.5" customHeight="1" x14ac:dyDescent="0.3">
      <c r="A22" s="256">
        <v>4</v>
      </c>
      <c r="B22" s="60" t="s">
        <v>10</v>
      </c>
      <c r="C22" s="69"/>
      <c r="D22" s="60"/>
      <c r="E22" s="60"/>
      <c r="F22" s="61"/>
      <c r="G22" s="61"/>
      <c r="H22" s="62"/>
    </row>
    <row r="23" spans="1:8" ht="16.5" customHeight="1" x14ac:dyDescent="0.3">
      <c r="A23" s="257"/>
      <c r="B23" s="69"/>
      <c r="C23" s="60" t="s">
        <v>11</v>
      </c>
      <c r="D23" s="60"/>
      <c r="E23" s="60"/>
      <c r="F23" s="61"/>
      <c r="G23" s="61"/>
      <c r="H23" s="62"/>
    </row>
    <row r="24" spans="1:8" ht="16.5" customHeight="1" thickBot="1" x14ac:dyDescent="0.35">
      <c r="A24" s="258"/>
      <c r="B24" s="63" t="s">
        <v>126</v>
      </c>
      <c r="C24" s="60"/>
      <c r="D24" s="60"/>
      <c r="E24" s="60"/>
      <c r="F24" s="61"/>
      <c r="G24" s="61"/>
      <c r="H24" s="62"/>
    </row>
    <row r="25" spans="1:8" ht="16.5" customHeight="1" thickBot="1" x14ac:dyDescent="0.35">
      <c r="A25" s="70"/>
      <c r="B25" s="71"/>
      <c r="C25" s="66"/>
      <c r="D25" s="66"/>
      <c r="E25" s="66"/>
      <c r="F25" s="67"/>
      <c r="G25" s="67"/>
      <c r="H25" s="68"/>
    </row>
    <row r="26" spans="1:8" ht="16.5" customHeight="1" x14ac:dyDescent="0.3">
      <c r="A26" s="256">
        <v>5</v>
      </c>
      <c r="B26" s="60" t="s">
        <v>13</v>
      </c>
      <c r="C26" s="60"/>
      <c r="D26" s="60"/>
      <c r="E26" s="60"/>
      <c r="F26" s="61"/>
      <c r="G26" s="61"/>
      <c r="H26" s="62"/>
    </row>
    <row r="27" spans="1:8" ht="16.5" customHeight="1" x14ac:dyDescent="0.3">
      <c r="A27" s="257"/>
      <c r="B27" s="60"/>
      <c r="C27" s="60" t="s">
        <v>12</v>
      </c>
      <c r="D27" s="60"/>
      <c r="E27" s="60"/>
      <c r="F27" s="61"/>
      <c r="G27" s="61"/>
      <c r="H27" s="62"/>
    </row>
    <row r="28" spans="1:8" ht="16.5" customHeight="1" thickBot="1" x14ac:dyDescent="0.35">
      <c r="A28" s="258"/>
      <c r="B28" s="63" t="s">
        <v>121</v>
      </c>
      <c r="C28" s="60"/>
      <c r="D28" s="60"/>
      <c r="E28" s="60"/>
      <c r="F28" s="61"/>
      <c r="G28" s="61"/>
      <c r="H28" s="62"/>
    </row>
    <row r="29" spans="1:8" ht="16.5" customHeight="1" thickBot="1" x14ac:dyDescent="0.35">
      <c r="A29" s="64"/>
      <c r="B29" s="60"/>
      <c r="C29" s="60"/>
      <c r="D29" s="60"/>
      <c r="E29" s="60"/>
      <c r="F29" s="61"/>
      <c r="G29" s="61"/>
      <c r="H29" s="62"/>
    </row>
    <row r="30" spans="1:8" ht="16.5" customHeight="1" x14ac:dyDescent="0.3">
      <c r="A30" s="256">
        <v>6</v>
      </c>
      <c r="B30" s="60" t="s">
        <v>13</v>
      </c>
      <c r="C30" s="60"/>
      <c r="D30" s="60"/>
      <c r="E30" s="60"/>
      <c r="F30" s="61"/>
      <c r="G30" s="61"/>
      <c r="H30" s="62"/>
    </row>
    <row r="31" spans="1:8" ht="16.5" customHeight="1" x14ac:dyDescent="0.3">
      <c r="A31" s="257"/>
      <c r="B31" s="60"/>
      <c r="C31" s="60" t="s">
        <v>14</v>
      </c>
      <c r="D31" s="60"/>
      <c r="E31" s="60"/>
      <c r="F31" s="61"/>
      <c r="G31" s="61"/>
      <c r="H31" s="62"/>
    </row>
    <row r="32" spans="1:8" ht="16.5" customHeight="1" x14ac:dyDescent="0.3">
      <c r="A32" s="257"/>
      <c r="B32" s="63" t="s">
        <v>3</v>
      </c>
      <c r="C32" s="60"/>
      <c r="D32" s="60"/>
      <c r="E32" s="60"/>
      <c r="F32" s="61"/>
      <c r="G32" s="61"/>
      <c r="H32" s="62"/>
    </row>
    <row r="33" spans="1:13" ht="16.5" customHeight="1" thickBot="1" x14ac:dyDescent="0.35">
      <c r="A33" s="258"/>
      <c r="B33" s="72" t="s">
        <v>148</v>
      </c>
      <c r="C33" s="60"/>
      <c r="D33" s="60"/>
      <c r="E33" s="60"/>
      <c r="F33" s="61"/>
      <c r="G33" s="61"/>
      <c r="H33" s="62"/>
    </row>
    <row r="34" spans="1:13" ht="16.5" customHeight="1" x14ac:dyDescent="0.3">
      <c r="A34" s="70"/>
      <c r="B34" s="63"/>
      <c r="C34" s="60"/>
      <c r="D34" s="60"/>
      <c r="E34" s="60"/>
      <c r="F34" s="61"/>
      <c r="G34" s="61"/>
      <c r="H34" s="62"/>
    </row>
    <row r="35" spans="1:13" ht="16.5" customHeight="1" thickBot="1" x14ac:dyDescent="0.35">
      <c r="A35" s="59" t="s">
        <v>123</v>
      </c>
      <c r="B35" s="72" t="s">
        <v>128</v>
      </c>
      <c r="C35" s="66"/>
      <c r="D35" s="66"/>
      <c r="E35" s="66"/>
      <c r="F35" s="67"/>
      <c r="G35" s="67"/>
      <c r="H35" s="68"/>
    </row>
    <row r="36" spans="1:13" x14ac:dyDescent="0.3">
      <c r="A36" s="256">
        <v>7</v>
      </c>
      <c r="B36" s="60" t="s">
        <v>10</v>
      </c>
      <c r="C36" s="69"/>
      <c r="D36" s="60"/>
      <c r="E36" s="60"/>
      <c r="F36" s="61"/>
      <c r="G36" s="61"/>
      <c r="H36" s="62"/>
    </row>
    <row r="37" spans="1:13" x14ac:dyDescent="0.3">
      <c r="A37" s="257"/>
      <c r="B37" s="69"/>
      <c r="C37" s="60" t="s">
        <v>11</v>
      </c>
      <c r="D37" s="60"/>
      <c r="E37" s="60"/>
      <c r="F37" s="61"/>
      <c r="G37" s="61"/>
      <c r="H37" s="62"/>
    </row>
    <row r="38" spans="1:13" ht="16.5" customHeight="1" thickBot="1" x14ac:dyDescent="0.35">
      <c r="A38" s="258"/>
      <c r="B38" s="63" t="s">
        <v>129</v>
      </c>
      <c r="C38" s="66"/>
      <c r="D38" s="66"/>
      <c r="E38" s="66"/>
      <c r="F38" s="67"/>
      <c r="G38" s="67"/>
      <c r="H38" s="68"/>
    </row>
    <row r="39" spans="1:13" ht="16.5" customHeight="1" x14ac:dyDescent="0.3">
      <c r="A39" s="73"/>
      <c r="B39" s="66"/>
      <c r="C39" s="66"/>
      <c r="D39" s="66"/>
      <c r="E39" s="66"/>
      <c r="F39" s="67"/>
      <c r="G39" s="67"/>
      <c r="H39" s="68"/>
    </row>
    <row r="40" spans="1:13" ht="16.5" customHeight="1" thickBot="1" x14ac:dyDescent="0.35">
      <c r="A40" s="59" t="s">
        <v>123</v>
      </c>
      <c r="B40" s="72" t="s">
        <v>199</v>
      </c>
      <c r="C40" s="66"/>
      <c r="D40" s="66"/>
      <c r="E40" s="66"/>
      <c r="F40" s="67"/>
      <c r="G40" s="69"/>
      <c r="H40" s="74"/>
    </row>
    <row r="41" spans="1:13" x14ac:dyDescent="0.3">
      <c r="A41" s="256">
        <v>8</v>
      </c>
      <c r="B41" s="60" t="s">
        <v>26</v>
      </c>
      <c r="C41" s="60"/>
      <c r="D41" s="60"/>
      <c r="E41" s="60"/>
      <c r="F41" s="61"/>
      <c r="G41" s="69"/>
      <c r="H41" s="74"/>
    </row>
    <row r="42" spans="1:13" x14ac:dyDescent="0.3">
      <c r="A42" s="257"/>
      <c r="B42" s="60" t="s">
        <v>69</v>
      </c>
      <c r="C42" s="60"/>
      <c r="D42" s="60"/>
      <c r="E42" s="60"/>
      <c r="F42" s="61"/>
      <c r="G42" s="69"/>
      <c r="H42" s="74"/>
    </row>
    <row r="43" spans="1:13" x14ac:dyDescent="0.3">
      <c r="A43" s="257"/>
      <c r="B43" s="60"/>
      <c r="C43" s="60" t="s">
        <v>27</v>
      </c>
      <c r="D43" s="60"/>
      <c r="E43" s="60"/>
      <c r="F43" s="61"/>
      <c r="G43" s="69"/>
      <c r="H43" s="74"/>
    </row>
    <row r="44" spans="1:13" ht="16.2" thickBot="1" x14ac:dyDescent="0.35">
      <c r="A44" s="258"/>
      <c r="B44" s="63" t="s">
        <v>197</v>
      </c>
      <c r="C44" s="66"/>
      <c r="D44" s="60"/>
      <c r="E44" s="60"/>
      <c r="F44" s="61"/>
      <c r="G44" s="69"/>
      <c r="H44" s="74"/>
    </row>
    <row r="45" spans="1:13" ht="16.5" customHeight="1" x14ac:dyDescent="0.3">
      <c r="A45" s="75"/>
      <c r="B45" s="69"/>
      <c r="C45" s="69"/>
      <c r="D45" s="69"/>
      <c r="E45" s="69"/>
      <c r="F45" s="69"/>
      <c r="G45" s="69"/>
      <c r="H45" s="74"/>
      <c r="M45" s="129"/>
    </row>
    <row r="46" spans="1:13" ht="16.2" thickBot="1" x14ac:dyDescent="0.35">
      <c r="A46" s="59" t="s">
        <v>123</v>
      </c>
      <c r="B46" s="259" t="s">
        <v>200</v>
      </c>
      <c r="C46" s="259"/>
      <c r="D46" s="259"/>
      <c r="E46" s="259"/>
      <c r="F46" s="259"/>
      <c r="G46" s="259"/>
      <c r="H46" s="260"/>
      <c r="M46" s="129"/>
    </row>
    <row r="47" spans="1:13" x14ac:dyDescent="0.3">
      <c r="A47" s="256">
        <v>9</v>
      </c>
      <c r="B47" s="60" t="s">
        <v>27</v>
      </c>
      <c r="C47" s="60"/>
      <c r="D47" s="60"/>
      <c r="E47" s="60"/>
      <c r="F47" s="61"/>
      <c r="G47" s="69"/>
      <c r="H47" s="74"/>
      <c r="M47" s="129"/>
    </row>
    <row r="48" spans="1:13" ht="16.5" customHeight="1" x14ac:dyDescent="0.3">
      <c r="A48" s="257"/>
      <c r="B48" s="60"/>
      <c r="C48" s="60" t="s">
        <v>26</v>
      </c>
      <c r="D48" s="60"/>
      <c r="E48" s="60"/>
      <c r="F48" s="61"/>
      <c r="G48" s="69"/>
      <c r="H48" s="74"/>
    </row>
    <row r="49" spans="1:8" ht="16.5" customHeight="1" x14ac:dyDescent="0.3">
      <c r="A49" s="257"/>
      <c r="B49" s="60"/>
      <c r="C49" s="60" t="s">
        <v>162</v>
      </c>
      <c r="D49" s="60"/>
      <c r="E49" s="60"/>
      <c r="F49" s="61"/>
      <c r="G49" s="61"/>
      <c r="H49" s="62"/>
    </row>
    <row r="50" spans="1:8" ht="16.5" customHeight="1" thickBot="1" x14ac:dyDescent="0.35">
      <c r="A50" s="258"/>
      <c r="B50" s="63" t="s">
        <v>198</v>
      </c>
      <c r="C50" s="66"/>
      <c r="D50" s="66"/>
      <c r="E50" s="66"/>
      <c r="F50" s="67"/>
      <c r="G50" s="69"/>
      <c r="H50" s="74"/>
    </row>
    <row r="51" spans="1:8" ht="16.5" customHeight="1" x14ac:dyDescent="0.3">
      <c r="A51" s="75"/>
      <c r="B51" s="69"/>
      <c r="C51" s="69"/>
      <c r="D51" s="69"/>
      <c r="E51" s="69"/>
      <c r="F51" s="69"/>
      <c r="G51" s="69"/>
      <c r="H51" s="74"/>
    </row>
    <row r="52" spans="1:8" ht="16.5" customHeight="1" thickBot="1" x14ac:dyDescent="0.35">
      <c r="A52" s="59" t="s">
        <v>123</v>
      </c>
      <c r="B52" s="72" t="s">
        <v>201</v>
      </c>
      <c r="C52" s="66"/>
      <c r="D52" s="66"/>
      <c r="E52" s="66"/>
      <c r="F52" s="67"/>
      <c r="G52" s="67"/>
      <c r="H52" s="68"/>
    </row>
    <row r="53" spans="1:8" ht="16.5" customHeight="1" x14ac:dyDescent="0.3">
      <c r="A53" s="256">
        <v>10</v>
      </c>
      <c r="B53" s="60" t="s">
        <v>28</v>
      </c>
      <c r="C53" s="60"/>
      <c r="D53" s="60"/>
      <c r="E53" s="60"/>
      <c r="F53" s="61"/>
      <c r="G53" s="61"/>
      <c r="H53" s="62"/>
    </row>
    <row r="54" spans="1:8" ht="16.5" customHeight="1" x14ac:dyDescent="0.3">
      <c r="A54" s="257"/>
      <c r="B54" s="60" t="s">
        <v>26</v>
      </c>
      <c r="C54" s="60"/>
      <c r="D54" s="60"/>
      <c r="E54" s="60"/>
      <c r="F54" s="61"/>
      <c r="G54" s="61"/>
      <c r="H54" s="62"/>
    </row>
    <row r="55" spans="1:8" ht="16.5" customHeight="1" x14ac:dyDescent="0.3">
      <c r="A55" s="257"/>
      <c r="B55" s="60" t="s">
        <v>69</v>
      </c>
      <c r="C55" s="60"/>
      <c r="D55" s="60"/>
      <c r="E55" s="60"/>
      <c r="F55" s="61"/>
      <c r="G55" s="61"/>
      <c r="H55" s="62"/>
    </row>
    <row r="56" spans="1:8" ht="16.5" customHeight="1" x14ac:dyDescent="0.3">
      <c r="A56" s="257"/>
      <c r="B56" s="60"/>
      <c r="C56" s="60" t="s">
        <v>27</v>
      </c>
      <c r="D56" s="60"/>
      <c r="E56" s="60"/>
      <c r="F56" s="61"/>
      <c r="G56" s="61"/>
      <c r="H56" s="62"/>
    </row>
    <row r="57" spans="1:8" ht="16.5" customHeight="1" thickBot="1" x14ac:dyDescent="0.35">
      <c r="A57" s="258"/>
      <c r="B57" s="76" t="s">
        <v>195</v>
      </c>
      <c r="C57" s="66"/>
      <c r="D57" s="66"/>
      <c r="E57" s="66"/>
      <c r="F57" s="67"/>
      <c r="G57" s="67"/>
      <c r="H57" s="68"/>
    </row>
    <row r="58" spans="1:8" ht="16.2" thickBot="1" x14ac:dyDescent="0.35">
      <c r="A58" s="77"/>
      <c r="B58" s="78"/>
      <c r="C58" s="78"/>
      <c r="D58" s="78"/>
      <c r="E58" s="78"/>
      <c r="F58" s="78"/>
      <c r="G58" s="78"/>
      <c r="H58" s="79"/>
    </row>
    <row r="59" spans="1:8" ht="16.5" customHeight="1" x14ac:dyDescent="0.3">
      <c r="H59" s="52"/>
    </row>
    <row r="60" spans="1:8" ht="16.5" customHeight="1" x14ac:dyDescent="0.3">
      <c r="H60" s="52"/>
    </row>
    <row r="61" spans="1:8" ht="16.5" customHeight="1" x14ac:dyDescent="0.3">
      <c r="H61" s="52"/>
    </row>
    <row r="62" spans="1:8" ht="16.5" customHeight="1" x14ac:dyDescent="0.3">
      <c r="H62" s="52"/>
    </row>
    <row r="63" spans="1:8" ht="16.5" customHeight="1" x14ac:dyDescent="0.3">
      <c r="H63" s="52"/>
    </row>
    <row r="64" spans="1:8" s="80" customFormat="1" ht="16.5" customHeight="1" x14ac:dyDescent="0.3"/>
    <row r="65" spans="8:8" ht="16.5" customHeight="1" x14ac:dyDescent="0.3">
      <c r="H65" s="52"/>
    </row>
    <row r="66" spans="8:8" ht="16.5" customHeight="1" x14ac:dyDescent="0.3">
      <c r="H66" s="52"/>
    </row>
    <row r="67" spans="8:8" ht="32.25" customHeight="1" x14ac:dyDescent="0.3">
      <c r="H67" s="52"/>
    </row>
    <row r="68" spans="8:8" ht="16.5" customHeight="1" x14ac:dyDescent="0.3">
      <c r="H68" s="52"/>
    </row>
    <row r="69" spans="8:8" ht="16.5" customHeight="1" x14ac:dyDescent="0.3">
      <c r="H69" s="52"/>
    </row>
    <row r="70" spans="8:8" ht="16.5" customHeight="1" x14ac:dyDescent="0.3">
      <c r="H70" s="52"/>
    </row>
    <row r="71" spans="8:8" ht="16.5" customHeight="1" x14ac:dyDescent="0.3">
      <c r="H71" s="52"/>
    </row>
    <row r="72" spans="8:8" ht="16.5" customHeight="1" x14ac:dyDescent="0.3">
      <c r="H72" s="52"/>
    </row>
    <row r="73" spans="8:8" ht="16.5" customHeight="1" x14ac:dyDescent="0.3">
      <c r="H73" s="52"/>
    </row>
    <row r="74" spans="8:8" ht="16.5" customHeight="1" x14ac:dyDescent="0.3">
      <c r="H74" s="52"/>
    </row>
    <row r="75" spans="8:8" ht="16.5" customHeight="1" x14ac:dyDescent="0.3">
      <c r="H75" s="52"/>
    </row>
    <row r="76" spans="8:8" ht="16.5" customHeight="1" x14ac:dyDescent="0.3">
      <c r="H76" s="52"/>
    </row>
    <row r="77" spans="8:8" ht="16.5" customHeight="1" x14ac:dyDescent="0.3">
      <c r="H77" s="52"/>
    </row>
    <row r="78" spans="8:8" ht="16.5" customHeight="1" x14ac:dyDescent="0.3">
      <c r="H78" s="52"/>
    </row>
    <row r="79" spans="8:8" ht="16.5" customHeight="1" x14ac:dyDescent="0.3">
      <c r="H79" s="52"/>
    </row>
    <row r="80" spans="8:8" ht="16.5" customHeight="1" x14ac:dyDescent="0.3">
      <c r="H80" s="52"/>
    </row>
    <row r="81" spans="8:8" ht="16.5" customHeight="1" x14ac:dyDescent="0.3">
      <c r="H81" s="52"/>
    </row>
    <row r="82" spans="8:8" ht="16.5" customHeight="1" x14ac:dyDescent="0.3">
      <c r="H82" s="52"/>
    </row>
    <row r="83" spans="8:8" ht="16.5" customHeight="1" x14ac:dyDescent="0.3">
      <c r="H83" s="52"/>
    </row>
    <row r="84" spans="8:8" ht="16.5" customHeight="1" x14ac:dyDescent="0.3">
      <c r="H84" s="52"/>
    </row>
    <row r="85" spans="8:8" ht="16.5" customHeight="1" x14ac:dyDescent="0.3">
      <c r="H85" s="52"/>
    </row>
    <row r="86" spans="8:8" ht="16.5" customHeight="1" x14ac:dyDescent="0.3">
      <c r="H86" s="52"/>
    </row>
    <row r="87" spans="8:8" ht="16.5" customHeight="1" x14ac:dyDescent="0.3">
      <c r="H87" s="52"/>
    </row>
    <row r="88" spans="8:8" ht="16.5" customHeight="1" x14ac:dyDescent="0.3">
      <c r="H88" s="52"/>
    </row>
    <row r="89" spans="8:8" ht="16.5" customHeight="1" x14ac:dyDescent="0.3">
      <c r="H89" s="52"/>
    </row>
    <row r="90" spans="8:8" ht="16.5" customHeight="1" x14ac:dyDescent="0.3">
      <c r="H90" s="52"/>
    </row>
    <row r="91" spans="8:8" ht="16.5" customHeight="1" x14ac:dyDescent="0.3">
      <c r="H91" s="52"/>
    </row>
    <row r="92" spans="8:8" ht="16.5" customHeight="1" x14ac:dyDescent="0.3">
      <c r="H92" s="52"/>
    </row>
    <row r="93" spans="8:8" ht="16.5" customHeight="1" x14ac:dyDescent="0.3">
      <c r="H93" s="52"/>
    </row>
    <row r="94" spans="8:8" ht="34.5" customHeight="1" x14ac:dyDescent="0.3">
      <c r="H94" s="52"/>
    </row>
    <row r="95" spans="8:8" ht="16.5" customHeight="1" x14ac:dyDescent="0.3">
      <c r="H95" s="52"/>
    </row>
    <row r="96" spans="8:8" ht="16.5" customHeight="1" x14ac:dyDescent="0.3">
      <c r="H96" s="52"/>
    </row>
    <row r="97" spans="8:8" ht="16.5" customHeight="1" x14ac:dyDescent="0.3">
      <c r="H97" s="52"/>
    </row>
    <row r="98" spans="8:8" s="80" customFormat="1" ht="16.5" customHeight="1" x14ac:dyDescent="0.3"/>
    <row r="99" spans="8:8" ht="16.5" customHeight="1" x14ac:dyDescent="0.3">
      <c r="H99" s="52"/>
    </row>
    <row r="100" spans="8:8" ht="16.5" customHeight="1" x14ac:dyDescent="0.3">
      <c r="H100" s="52"/>
    </row>
    <row r="101" spans="8:8" ht="32.25" customHeight="1" x14ac:dyDescent="0.3">
      <c r="H101" s="52"/>
    </row>
    <row r="102" spans="8:8" ht="16.5" customHeight="1" x14ac:dyDescent="0.3">
      <c r="H102" s="52"/>
    </row>
    <row r="103" spans="8:8" ht="16.5" customHeight="1" x14ac:dyDescent="0.3">
      <c r="H103" s="52"/>
    </row>
    <row r="104" spans="8:8" ht="16.5" customHeight="1" x14ac:dyDescent="0.3">
      <c r="H104" s="52"/>
    </row>
    <row r="105" spans="8:8" ht="16.5" customHeight="1" x14ac:dyDescent="0.3">
      <c r="H105" s="52"/>
    </row>
    <row r="106" spans="8:8" ht="16.5" customHeight="1" x14ac:dyDescent="0.3">
      <c r="H106" s="52"/>
    </row>
    <row r="107" spans="8:8" ht="16.5" customHeight="1" x14ac:dyDescent="0.3">
      <c r="H107" s="52"/>
    </row>
    <row r="108" spans="8:8" s="80" customFormat="1" ht="16.5" customHeight="1" x14ac:dyDescent="0.3"/>
    <row r="109" spans="8:8" ht="16.5" customHeight="1" x14ac:dyDescent="0.3">
      <c r="H109" s="52"/>
    </row>
    <row r="110" spans="8:8" ht="34.5" customHeight="1" x14ac:dyDescent="0.3">
      <c r="H110" s="52"/>
    </row>
    <row r="111" spans="8:8" ht="16.5" customHeight="1" x14ac:dyDescent="0.3">
      <c r="H111" s="52"/>
    </row>
    <row r="112" spans="8:8" ht="16.5" customHeight="1" x14ac:dyDescent="0.3">
      <c r="H112" s="52"/>
    </row>
    <row r="113" spans="8:8" ht="16.5" customHeight="1" x14ac:dyDescent="0.3">
      <c r="H113" s="52"/>
    </row>
    <row r="114" spans="8:8" ht="16.5" customHeight="1" x14ac:dyDescent="0.3">
      <c r="H114" s="52"/>
    </row>
    <row r="115" spans="8:8" ht="16.5" customHeight="1" x14ac:dyDescent="0.3">
      <c r="H115" s="52"/>
    </row>
    <row r="116" spans="8:8" ht="16.5" customHeight="1" x14ac:dyDescent="0.3">
      <c r="H116" s="52"/>
    </row>
    <row r="117" spans="8:8" ht="16.5" customHeight="1" x14ac:dyDescent="0.3">
      <c r="H117" s="52"/>
    </row>
    <row r="118" spans="8:8" ht="16.5" customHeight="1" x14ac:dyDescent="0.3">
      <c r="H118" s="52"/>
    </row>
    <row r="119" spans="8:8" ht="16.5" customHeight="1" x14ac:dyDescent="0.3">
      <c r="H119" s="52"/>
    </row>
  </sheetData>
  <mergeCells count="12">
    <mergeCell ref="A1:H1"/>
    <mergeCell ref="A4:A7"/>
    <mergeCell ref="A10:A14"/>
    <mergeCell ref="A47:A50"/>
    <mergeCell ref="A53:A57"/>
    <mergeCell ref="A22:A24"/>
    <mergeCell ref="A17:A20"/>
    <mergeCell ref="A26:A28"/>
    <mergeCell ref="A30:A33"/>
    <mergeCell ref="A36:A38"/>
    <mergeCell ref="A41:A44"/>
    <mergeCell ref="B46:H46"/>
  </mergeCells>
  <pageMargins left="0.5" right="0.5" top="0.75" bottom="0.75" header="0.3" footer="0.3"/>
  <pageSetup scale="71" orientation="portrait" r:id="rId1"/>
  <headerFooter>
    <oddHeader xml:space="preserve">&amp;C&amp;"-,Bold"&amp;14GASB 96 - SBITAs
Example Journal Entries </oddHeader>
    <oddFooter>&amp;C&amp;"arial,Regular"&amp;12
&amp;R&amp;12Page &amp;P of &amp;N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C33ED5-A1E7-4AA4-8FB3-D01210D446E0}">
  <sheetPr codeName="Sheet2">
    <pageSetUpPr fitToPage="1"/>
  </sheetPr>
  <dimension ref="A1:Q245"/>
  <sheetViews>
    <sheetView topLeftCell="A39" zoomScaleNormal="100" workbookViewId="0">
      <selection activeCell="B64" sqref="B64:E64"/>
    </sheetView>
  </sheetViews>
  <sheetFormatPr defaultColWidth="9.109375" defaultRowHeight="14.4" x14ac:dyDescent="0.3"/>
  <cols>
    <col min="1" max="1" width="11" style="1" customWidth="1"/>
    <col min="2" max="2" width="95.33203125" style="1" customWidth="1"/>
    <col min="3" max="3" width="13" style="1" bestFit="1" customWidth="1"/>
    <col min="4" max="4" width="14.109375" style="1" customWidth="1"/>
    <col min="5" max="5" width="13.6640625" style="1" bestFit="1" customWidth="1"/>
    <col min="6" max="6" width="3.5546875" style="1" customWidth="1"/>
    <col min="7" max="7" width="85.6640625" style="1" customWidth="1"/>
    <col min="8" max="8" width="9.33203125" style="1" bestFit="1" customWidth="1"/>
    <col min="9" max="9" width="9.109375" style="1"/>
    <col min="10" max="10" width="8.6640625" style="1" bestFit="1" customWidth="1"/>
    <col min="11" max="11" width="7.5546875" style="1" bestFit="1" customWidth="1"/>
    <col min="12" max="12" width="8.6640625" style="1" bestFit="1" customWidth="1"/>
    <col min="13" max="13" width="8.5546875" style="1" bestFit="1" customWidth="1"/>
    <col min="14" max="14" width="8.44140625" style="1" bestFit="1" customWidth="1"/>
    <col min="15" max="16" width="8" style="1" bestFit="1" customWidth="1"/>
    <col min="17" max="17" width="9" style="1" bestFit="1" customWidth="1"/>
    <col min="18" max="16384" width="9.109375" style="1"/>
  </cols>
  <sheetData>
    <row r="1" spans="1:17" ht="21.6" thickBot="1" x14ac:dyDescent="0.45">
      <c r="A1" s="264" t="s">
        <v>166</v>
      </c>
      <c r="B1" s="265"/>
      <c r="C1" s="265"/>
      <c r="D1" s="265"/>
      <c r="E1" s="266"/>
    </row>
    <row r="2" spans="1:17" ht="21.6" thickBot="1" x14ac:dyDescent="0.45">
      <c r="A2" s="271" t="s">
        <v>59</v>
      </c>
      <c r="B2" s="272"/>
      <c r="C2" s="272"/>
      <c r="D2" s="272"/>
      <c r="E2" s="273"/>
      <c r="G2" s="115" t="s">
        <v>4</v>
      </c>
    </row>
    <row r="3" spans="1:17" ht="77.400000000000006" customHeight="1" x14ac:dyDescent="0.4">
      <c r="A3" s="14"/>
      <c r="B3" s="267" t="s">
        <v>175</v>
      </c>
      <c r="C3" s="267"/>
      <c r="D3" s="267"/>
      <c r="E3" s="191"/>
      <c r="G3" s="116" t="s">
        <v>168</v>
      </c>
    </row>
    <row r="4" spans="1:17" ht="19.8" x14ac:dyDescent="0.4">
      <c r="A4" s="14"/>
      <c r="B4" s="23" t="s">
        <v>16</v>
      </c>
      <c r="C4" s="23"/>
      <c r="D4" s="23"/>
      <c r="E4" s="24"/>
      <c r="G4" s="119" t="s">
        <v>60</v>
      </c>
    </row>
    <row r="5" spans="1:17" ht="15.6" x14ac:dyDescent="0.3">
      <c r="A5" s="4">
        <v>1</v>
      </c>
      <c r="B5" s="2" t="s">
        <v>95</v>
      </c>
      <c r="C5" s="5"/>
      <c r="D5" s="5"/>
      <c r="E5" s="6"/>
      <c r="G5" s="119" t="s">
        <v>24</v>
      </c>
    </row>
    <row r="6" spans="1:17" ht="15.6" x14ac:dyDescent="0.3">
      <c r="A6" s="7"/>
      <c r="B6" s="1" t="s">
        <v>5</v>
      </c>
      <c r="C6" s="20">
        <f>200000</f>
        <v>200000</v>
      </c>
      <c r="D6" s="20"/>
      <c r="E6" s="8" t="s">
        <v>7</v>
      </c>
      <c r="G6" s="119" t="s">
        <v>25</v>
      </c>
      <c r="Q6" s="122"/>
    </row>
    <row r="7" spans="1:17" ht="15.6" x14ac:dyDescent="0.3">
      <c r="A7" s="7"/>
      <c r="B7" s="9" t="s">
        <v>6</v>
      </c>
      <c r="C7" s="20"/>
      <c r="D7" s="20">
        <f>C6</f>
        <v>200000</v>
      </c>
      <c r="E7" s="8" t="s">
        <v>7</v>
      </c>
      <c r="G7" s="119" t="s">
        <v>30</v>
      </c>
      <c r="Q7" s="122"/>
    </row>
    <row r="8" spans="1:17" ht="15.6" x14ac:dyDescent="0.3">
      <c r="A8" s="7"/>
      <c r="C8" s="20"/>
      <c r="D8" s="20"/>
      <c r="E8" s="10"/>
      <c r="G8" s="119" t="s">
        <v>76</v>
      </c>
      <c r="Q8" s="122"/>
    </row>
    <row r="9" spans="1:17" ht="15.6" x14ac:dyDescent="0.3">
      <c r="A9" s="4">
        <v>2</v>
      </c>
      <c r="B9" s="2" t="s">
        <v>110</v>
      </c>
      <c r="C9" s="21"/>
      <c r="D9" s="21"/>
      <c r="E9" s="6"/>
      <c r="G9" s="119" t="s">
        <v>77</v>
      </c>
      <c r="Q9" s="122"/>
    </row>
    <row r="10" spans="1:17" ht="15.6" x14ac:dyDescent="0.3">
      <c r="A10" s="7"/>
      <c r="B10" s="1" t="s">
        <v>8</v>
      </c>
      <c r="C10" s="20">
        <v>10000</v>
      </c>
      <c r="D10" s="20"/>
      <c r="E10" s="6" t="s">
        <v>0</v>
      </c>
      <c r="G10" s="119" t="s">
        <v>78</v>
      </c>
      <c r="Q10" s="122"/>
    </row>
    <row r="11" spans="1:17" ht="15.6" x14ac:dyDescent="0.3">
      <c r="A11" s="7"/>
      <c r="B11" s="1" t="s">
        <v>9</v>
      </c>
      <c r="C11" s="20">
        <v>35000</v>
      </c>
      <c r="D11" s="20"/>
      <c r="E11" s="6" t="s">
        <v>0</v>
      </c>
      <c r="G11" s="119" t="s">
        <v>79</v>
      </c>
      <c r="Q11" s="122"/>
    </row>
    <row r="12" spans="1:17" ht="15.6" x14ac:dyDescent="0.3">
      <c r="A12" s="7"/>
      <c r="B12" s="9" t="s">
        <v>1</v>
      </c>
      <c r="C12" s="20"/>
      <c r="D12" s="20">
        <v>45000</v>
      </c>
      <c r="E12" s="6" t="s">
        <v>0</v>
      </c>
      <c r="G12" s="119" t="s">
        <v>113</v>
      </c>
      <c r="Q12" s="122"/>
    </row>
    <row r="13" spans="1:17" ht="15.6" x14ac:dyDescent="0.3">
      <c r="A13" s="7"/>
      <c r="C13" s="20"/>
      <c r="D13" s="20"/>
      <c r="E13" s="10"/>
      <c r="G13" s="119" t="s">
        <v>211</v>
      </c>
    </row>
    <row r="14" spans="1:17" ht="43.8" thickBot="1" x14ac:dyDescent="0.35">
      <c r="A14" s="4">
        <v>3</v>
      </c>
      <c r="B14" s="48" t="s">
        <v>145</v>
      </c>
      <c r="C14" s="21"/>
      <c r="D14" s="21"/>
      <c r="E14" s="6"/>
      <c r="G14" s="120"/>
    </row>
    <row r="15" spans="1:17" ht="15.6" x14ac:dyDescent="0.3">
      <c r="A15" s="7"/>
      <c r="B15" s="1" t="s">
        <v>10</v>
      </c>
      <c r="C15" s="20">
        <f>C6/5</f>
        <v>40000</v>
      </c>
      <c r="D15" s="20"/>
      <c r="E15" s="8" t="s">
        <v>7</v>
      </c>
      <c r="G15" s="127"/>
    </row>
    <row r="16" spans="1:17" ht="28.95" customHeight="1" x14ac:dyDescent="0.3">
      <c r="A16" s="7"/>
      <c r="B16" s="9" t="s">
        <v>11</v>
      </c>
      <c r="C16" s="20"/>
      <c r="D16" s="20">
        <f>C15</f>
        <v>40000</v>
      </c>
      <c r="E16" s="8" t="s">
        <v>7</v>
      </c>
      <c r="G16" s="127"/>
    </row>
    <row r="17" spans="1:7" ht="14.4" customHeight="1" x14ac:dyDescent="0.3">
      <c r="A17" s="7"/>
      <c r="C17" s="20"/>
      <c r="D17" s="20"/>
      <c r="E17" s="10"/>
      <c r="G17" s="127"/>
    </row>
    <row r="18" spans="1:7" ht="28.95" customHeight="1" x14ac:dyDescent="0.3">
      <c r="A18" s="4">
        <v>4</v>
      </c>
      <c r="B18" s="47" t="s">
        <v>121</v>
      </c>
      <c r="C18" s="20"/>
      <c r="D18" s="20"/>
      <c r="E18" s="10"/>
      <c r="G18" s="127"/>
    </row>
    <row r="19" spans="1:7" ht="14.4" customHeight="1" x14ac:dyDescent="0.3">
      <c r="A19" s="7"/>
      <c r="B19" s="1" t="s">
        <v>13</v>
      </c>
      <c r="C19" s="20">
        <f>D20</f>
        <v>35000</v>
      </c>
      <c r="D19" s="20"/>
      <c r="E19" s="8" t="s">
        <v>7</v>
      </c>
      <c r="G19" s="127"/>
    </row>
    <row r="20" spans="1:7" ht="15.6" x14ac:dyDescent="0.3">
      <c r="A20" s="7"/>
      <c r="B20" s="9" t="s">
        <v>12</v>
      </c>
      <c r="C20" s="20"/>
      <c r="D20" s="20">
        <f>C11</f>
        <v>35000</v>
      </c>
      <c r="E20" s="8" t="s">
        <v>7</v>
      </c>
      <c r="G20" s="127"/>
    </row>
    <row r="21" spans="1:7" ht="15.6" x14ac:dyDescent="0.3">
      <c r="A21" s="7"/>
      <c r="C21" s="20"/>
      <c r="D21" s="20"/>
      <c r="E21" s="10"/>
      <c r="G21" s="127"/>
    </row>
    <row r="22" spans="1:7" ht="15.6" x14ac:dyDescent="0.3">
      <c r="A22" s="4" t="s">
        <v>2</v>
      </c>
      <c r="B22" s="2" t="s">
        <v>3</v>
      </c>
      <c r="C22" s="21"/>
      <c r="D22" s="21"/>
      <c r="E22" s="6"/>
      <c r="G22" s="127"/>
    </row>
    <row r="23" spans="1:7" ht="15" customHeight="1" x14ac:dyDescent="0.3">
      <c r="A23" s="7"/>
      <c r="B23" s="1" t="s">
        <v>13</v>
      </c>
      <c r="C23" s="20">
        <f>D24</f>
        <v>105000</v>
      </c>
      <c r="D23" s="20"/>
      <c r="E23" s="8" t="s">
        <v>7</v>
      </c>
      <c r="G23" s="127"/>
    </row>
    <row r="24" spans="1:7" ht="19.95" customHeight="1" thickBot="1" x14ac:dyDescent="0.35">
      <c r="A24" s="11"/>
      <c r="B24" s="12" t="s">
        <v>14</v>
      </c>
      <c r="C24" s="22"/>
      <c r="D24" s="22">
        <f>35000*3</f>
        <v>105000</v>
      </c>
      <c r="E24" s="8" t="s">
        <v>7</v>
      </c>
      <c r="G24" s="127"/>
    </row>
    <row r="25" spans="1:7" ht="28.2" customHeight="1" thickBot="1" x14ac:dyDescent="0.45">
      <c r="A25" s="271" t="s">
        <v>15</v>
      </c>
      <c r="B25" s="272"/>
      <c r="C25" s="272"/>
      <c r="D25" s="272"/>
      <c r="E25" s="273"/>
      <c r="G25" s="115" t="s">
        <v>165</v>
      </c>
    </row>
    <row r="26" spans="1:7" ht="30" customHeight="1" x14ac:dyDescent="0.4">
      <c r="A26" s="82"/>
      <c r="B26" s="267" t="s">
        <v>61</v>
      </c>
      <c r="C26" s="267"/>
      <c r="D26" s="267"/>
      <c r="E26" s="191"/>
      <c r="G26" s="117" t="s">
        <v>141</v>
      </c>
    </row>
    <row r="27" spans="1:7" ht="37.950000000000003" customHeight="1" x14ac:dyDescent="0.4">
      <c r="A27" s="14"/>
      <c r="B27" s="267" t="s">
        <v>96</v>
      </c>
      <c r="C27" s="267"/>
      <c r="D27" s="267"/>
      <c r="E27" s="191"/>
      <c r="G27" s="30" t="s">
        <v>144</v>
      </c>
    </row>
    <row r="28" spans="1:7" ht="63.6" customHeight="1" x14ac:dyDescent="0.4">
      <c r="A28" s="14"/>
      <c r="B28" s="267" t="s">
        <v>122</v>
      </c>
      <c r="C28" s="267"/>
      <c r="D28" s="267"/>
      <c r="E28" s="191"/>
      <c r="G28" s="30" t="s">
        <v>142</v>
      </c>
    </row>
    <row r="29" spans="1:7" ht="59.4" thickBot="1" x14ac:dyDescent="0.45">
      <c r="A29" s="14"/>
      <c r="B29" s="267" t="s">
        <v>70</v>
      </c>
      <c r="C29" s="267"/>
      <c r="D29" s="267"/>
      <c r="E29" s="191"/>
      <c r="G29" s="40" t="s">
        <v>143</v>
      </c>
    </row>
    <row r="30" spans="1:7" ht="14.4" customHeight="1" x14ac:dyDescent="0.4">
      <c r="A30" s="14"/>
      <c r="B30" s="23"/>
      <c r="C30" s="23"/>
      <c r="D30" s="23"/>
      <c r="E30" s="24"/>
      <c r="G30" s="117" t="s">
        <v>87</v>
      </c>
    </row>
    <row r="31" spans="1:7" ht="14.4" customHeight="1" x14ac:dyDescent="0.3">
      <c r="A31" s="4">
        <v>1</v>
      </c>
      <c r="B31" s="2" t="s">
        <v>62</v>
      </c>
      <c r="C31" s="23"/>
      <c r="D31" s="23"/>
      <c r="E31" s="24"/>
      <c r="G31" s="113" t="s">
        <v>86</v>
      </c>
    </row>
    <row r="32" spans="1:7" ht="19.95" customHeight="1" x14ac:dyDescent="0.4">
      <c r="A32" s="14"/>
      <c r="B32" s="1" t="s">
        <v>17</v>
      </c>
      <c r="C32" s="20">
        <v>10000</v>
      </c>
      <c r="D32" s="20"/>
      <c r="E32" s="6" t="s">
        <v>0</v>
      </c>
      <c r="G32" s="16" t="s">
        <v>80</v>
      </c>
    </row>
    <row r="33" spans="1:7" ht="30.6" thickBot="1" x14ac:dyDescent="0.45">
      <c r="A33" s="14"/>
      <c r="B33" s="9" t="s">
        <v>1</v>
      </c>
      <c r="C33" s="20"/>
      <c r="D33" s="20">
        <f>C32</f>
        <v>10000</v>
      </c>
      <c r="E33" s="6" t="s">
        <v>0</v>
      </c>
      <c r="G33" s="40" t="s">
        <v>81</v>
      </c>
    </row>
    <row r="34" spans="1:7" ht="19.8" x14ac:dyDescent="0.4">
      <c r="A34" s="14"/>
      <c r="B34" s="23"/>
      <c r="C34" s="23"/>
      <c r="D34" s="23"/>
      <c r="E34" s="24"/>
      <c r="G34" s="118" t="s">
        <v>169</v>
      </c>
    </row>
    <row r="35" spans="1:7" x14ac:dyDescent="0.3">
      <c r="A35" s="4">
        <v>2</v>
      </c>
      <c r="B35" s="2" t="s">
        <v>110</v>
      </c>
      <c r="C35" s="21"/>
      <c r="D35" s="21"/>
      <c r="E35" s="6"/>
      <c r="G35" s="268" t="s">
        <v>83</v>
      </c>
    </row>
    <row r="36" spans="1:7" ht="27" customHeight="1" x14ac:dyDescent="0.3">
      <c r="A36" s="7"/>
      <c r="B36" s="1" t="s">
        <v>8</v>
      </c>
      <c r="C36" s="20">
        <v>10000</v>
      </c>
      <c r="D36" s="20"/>
      <c r="E36" s="6" t="s">
        <v>0</v>
      </c>
      <c r="G36" s="268"/>
    </row>
    <row r="37" spans="1:7" ht="15" customHeight="1" x14ac:dyDescent="0.3">
      <c r="A37" s="7"/>
      <c r="B37" s="1" t="s">
        <v>9</v>
      </c>
      <c r="C37" s="20">
        <v>35000</v>
      </c>
      <c r="D37" s="20"/>
      <c r="E37" s="6" t="s">
        <v>0</v>
      </c>
      <c r="G37" s="274" t="s">
        <v>84</v>
      </c>
    </row>
    <row r="38" spans="1:7" x14ac:dyDescent="0.3">
      <c r="A38" s="7"/>
      <c r="B38" s="9" t="s">
        <v>1</v>
      </c>
      <c r="C38" s="20"/>
      <c r="D38" s="20">
        <v>45000</v>
      </c>
      <c r="E38" s="6" t="s">
        <v>0</v>
      </c>
      <c r="G38" s="274"/>
    </row>
    <row r="39" spans="1:7" ht="27.75" customHeight="1" x14ac:dyDescent="0.3">
      <c r="A39" s="7"/>
      <c r="B39" s="9"/>
      <c r="C39" s="83"/>
      <c r="D39" s="83"/>
      <c r="E39" s="6"/>
      <c r="G39" s="274"/>
    </row>
    <row r="40" spans="1:7" ht="53.25" customHeight="1" x14ac:dyDescent="0.3">
      <c r="A40" s="4">
        <v>3</v>
      </c>
      <c r="B40" s="2" t="s">
        <v>18</v>
      </c>
      <c r="C40" s="23"/>
      <c r="D40" s="23"/>
      <c r="E40" s="24"/>
      <c r="G40" s="269" t="s">
        <v>85</v>
      </c>
    </row>
    <row r="41" spans="1:7" ht="19.8" x14ac:dyDescent="0.4">
      <c r="A41" s="14"/>
      <c r="B41" s="1" t="s">
        <v>157</v>
      </c>
      <c r="C41" s="20">
        <v>15000</v>
      </c>
      <c r="D41" s="20"/>
      <c r="E41" s="6" t="s">
        <v>0</v>
      </c>
      <c r="G41" s="269"/>
    </row>
    <row r="42" spans="1:7" ht="30" x14ac:dyDescent="0.4">
      <c r="A42" s="14"/>
      <c r="B42" s="19" t="s">
        <v>19</v>
      </c>
      <c r="C42" s="20">
        <v>2000</v>
      </c>
      <c r="D42" s="20"/>
      <c r="E42" s="6" t="s">
        <v>0</v>
      </c>
      <c r="G42" s="269"/>
    </row>
    <row r="43" spans="1:7" ht="19.8" x14ac:dyDescent="0.4">
      <c r="A43" s="14"/>
      <c r="B43" s="19" t="s">
        <v>20</v>
      </c>
      <c r="C43" s="20">
        <v>3000</v>
      </c>
      <c r="D43" s="20"/>
      <c r="E43" s="6" t="s">
        <v>0</v>
      </c>
      <c r="G43" s="269" t="s">
        <v>82</v>
      </c>
    </row>
    <row r="44" spans="1:7" ht="19.8" x14ac:dyDescent="0.4">
      <c r="A44" s="14"/>
      <c r="B44" s="9" t="s">
        <v>1</v>
      </c>
      <c r="C44" s="20"/>
      <c r="D44" s="20">
        <f>SUM(C41:C43)</f>
        <v>20000</v>
      </c>
      <c r="E44" s="6" t="s">
        <v>0</v>
      </c>
      <c r="G44" s="269"/>
    </row>
    <row r="45" spans="1:7" ht="15" thickBot="1" x14ac:dyDescent="0.35">
      <c r="A45" s="7"/>
      <c r="B45" s="9"/>
      <c r="C45" s="83"/>
      <c r="D45" s="83"/>
      <c r="E45" s="6"/>
      <c r="G45" s="270"/>
    </row>
    <row r="46" spans="1:7" ht="43.2" x14ac:dyDescent="0.3">
      <c r="A46" s="4">
        <v>4</v>
      </c>
      <c r="B46" s="17" t="s">
        <v>170</v>
      </c>
      <c r="C46" s="5"/>
      <c r="D46" s="5"/>
      <c r="E46" s="6"/>
      <c r="G46" s="109"/>
    </row>
    <row r="47" spans="1:7" x14ac:dyDescent="0.3">
      <c r="A47" s="7"/>
      <c r="B47" s="1" t="s">
        <v>5</v>
      </c>
      <c r="C47" s="20">
        <f>200000+15000</f>
        <v>215000</v>
      </c>
      <c r="D47" s="20"/>
      <c r="E47" s="8" t="s">
        <v>7</v>
      </c>
      <c r="G47" s="110"/>
    </row>
    <row r="48" spans="1:7" x14ac:dyDescent="0.3">
      <c r="A48" s="7"/>
      <c r="B48" s="51" t="s">
        <v>158</v>
      </c>
      <c r="C48" s="20"/>
      <c r="D48" s="20">
        <v>15000</v>
      </c>
      <c r="E48" s="8" t="s">
        <v>7</v>
      </c>
      <c r="G48" s="111"/>
    </row>
    <row r="49" spans="1:7" x14ac:dyDescent="0.3">
      <c r="A49" s="7"/>
      <c r="B49" s="9" t="s">
        <v>6</v>
      </c>
      <c r="C49" s="20"/>
      <c r="D49" s="20">
        <v>200000</v>
      </c>
      <c r="E49" s="8" t="s">
        <v>7</v>
      </c>
      <c r="G49" s="111"/>
    </row>
    <row r="50" spans="1:7" x14ac:dyDescent="0.3">
      <c r="A50" s="7"/>
      <c r="C50" s="83"/>
      <c r="D50" s="83"/>
      <c r="E50" s="10"/>
      <c r="G50" s="111"/>
    </row>
    <row r="51" spans="1:7" ht="43.2" x14ac:dyDescent="0.3">
      <c r="A51" s="4">
        <v>5</v>
      </c>
      <c r="B51" s="48" t="s">
        <v>145</v>
      </c>
      <c r="C51" s="5"/>
      <c r="D51" s="5"/>
      <c r="E51" s="6"/>
    </row>
    <row r="52" spans="1:7" x14ac:dyDescent="0.3">
      <c r="A52" s="7"/>
      <c r="B52" s="1" t="s">
        <v>10</v>
      </c>
      <c r="C52" s="20">
        <f>215000/5</f>
        <v>43000</v>
      </c>
      <c r="D52" s="20"/>
      <c r="E52" s="8" t="s">
        <v>7</v>
      </c>
    </row>
    <row r="53" spans="1:7" x14ac:dyDescent="0.3">
      <c r="A53" s="7"/>
      <c r="B53" s="9" t="s">
        <v>11</v>
      </c>
      <c r="C53" s="20"/>
      <c r="D53" s="20">
        <f>C52</f>
        <v>43000</v>
      </c>
      <c r="E53" s="8" t="s">
        <v>7</v>
      </c>
    </row>
    <row r="54" spans="1:7" x14ac:dyDescent="0.3">
      <c r="A54" s="7"/>
      <c r="B54" s="9"/>
      <c r="C54" s="20"/>
      <c r="D54" s="20"/>
      <c r="E54" s="8"/>
    </row>
    <row r="55" spans="1:7" x14ac:dyDescent="0.3">
      <c r="A55" s="4">
        <v>6</v>
      </c>
      <c r="B55" s="85" t="s">
        <v>121</v>
      </c>
      <c r="C55" s="20"/>
      <c r="D55" s="20"/>
      <c r="E55" s="10"/>
    </row>
    <row r="56" spans="1:7" x14ac:dyDescent="0.3">
      <c r="A56" s="7"/>
      <c r="B56" s="1" t="s">
        <v>13</v>
      </c>
      <c r="C56" s="20">
        <f>D57</f>
        <v>35000</v>
      </c>
      <c r="D56" s="20"/>
      <c r="E56" s="8" t="s">
        <v>7</v>
      </c>
    </row>
    <row r="57" spans="1:7" x14ac:dyDescent="0.3">
      <c r="A57" s="7"/>
      <c r="B57" s="9" t="s">
        <v>12</v>
      </c>
      <c r="C57" s="20"/>
      <c r="D57" s="20">
        <f>C37</f>
        <v>35000</v>
      </c>
      <c r="E57" s="8" t="s">
        <v>7</v>
      </c>
    </row>
    <row r="58" spans="1:7" x14ac:dyDescent="0.3">
      <c r="A58" s="7"/>
      <c r="C58" s="83"/>
      <c r="D58" s="83"/>
      <c r="E58" s="10"/>
    </row>
    <row r="59" spans="1:7" x14ac:dyDescent="0.3">
      <c r="A59" s="4" t="s">
        <v>2</v>
      </c>
      <c r="B59" s="2" t="s">
        <v>3</v>
      </c>
      <c r="C59" s="21"/>
      <c r="D59" s="21"/>
      <c r="E59" s="6"/>
    </row>
    <row r="60" spans="1:7" x14ac:dyDescent="0.3">
      <c r="A60" s="7"/>
      <c r="B60" s="1" t="s">
        <v>13</v>
      </c>
      <c r="C60" s="20">
        <f>D61</f>
        <v>105000</v>
      </c>
      <c r="D60" s="20"/>
      <c r="E60" s="8" t="s">
        <v>7</v>
      </c>
    </row>
    <row r="61" spans="1:7" ht="15" thickBot="1" x14ac:dyDescent="0.35">
      <c r="A61" s="11"/>
      <c r="B61" s="12" t="s">
        <v>14</v>
      </c>
      <c r="C61" s="22"/>
      <c r="D61" s="22">
        <f>35000*3</f>
        <v>105000</v>
      </c>
      <c r="E61" s="8" t="s">
        <v>7</v>
      </c>
    </row>
    <row r="62" spans="1:7" ht="28.2" customHeight="1" x14ac:dyDescent="0.35">
      <c r="A62" s="271" t="s">
        <v>21</v>
      </c>
      <c r="B62" s="272"/>
      <c r="C62" s="272"/>
      <c r="D62" s="272"/>
      <c r="E62" s="273"/>
    </row>
    <row r="63" spans="1:7" ht="36" customHeight="1" x14ac:dyDescent="0.4">
      <c r="A63" s="82"/>
      <c r="B63" s="267" t="s">
        <v>160</v>
      </c>
      <c r="C63" s="267"/>
      <c r="D63" s="267"/>
      <c r="E63" s="191"/>
    </row>
    <row r="64" spans="1:7" ht="33" customHeight="1" x14ac:dyDescent="0.4">
      <c r="A64" s="14"/>
      <c r="B64" s="267" t="s">
        <v>63</v>
      </c>
      <c r="C64" s="267"/>
      <c r="D64" s="267"/>
      <c r="E64" s="191"/>
    </row>
    <row r="65" spans="1:7" ht="58.95" customHeight="1" x14ac:dyDescent="0.4">
      <c r="A65" s="14"/>
      <c r="B65" s="267" t="s">
        <v>64</v>
      </c>
      <c r="C65" s="267"/>
      <c r="D65" s="267"/>
      <c r="E65" s="191"/>
    </row>
    <row r="66" spans="1:7" ht="31.95" customHeight="1" x14ac:dyDescent="0.4">
      <c r="A66" s="14"/>
      <c r="B66" s="267" t="s">
        <v>161</v>
      </c>
      <c r="C66" s="267"/>
      <c r="D66" s="267"/>
      <c r="E66" s="191"/>
    </row>
    <row r="67" spans="1:7" ht="19.8" x14ac:dyDescent="0.4">
      <c r="A67" s="14"/>
      <c r="B67" s="23"/>
      <c r="C67" s="23"/>
      <c r="D67" s="23"/>
      <c r="E67" s="24"/>
    </row>
    <row r="68" spans="1:7" x14ac:dyDescent="0.3">
      <c r="A68" s="4">
        <v>1</v>
      </c>
      <c r="B68" s="2" t="s">
        <v>62</v>
      </c>
      <c r="C68" s="23"/>
      <c r="D68" s="23"/>
      <c r="E68" s="24"/>
    </row>
    <row r="69" spans="1:7" ht="19.8" x14ac:dyDescent="0.4">
      <c r="A69" s="14"/>
      <c r="B69" s="1" t="s">
        <v>17</v>
      </c>
      <c r="C69" s="20">
        <v>10000</v>
      </c>
      <c r="D69" s="20"/>
      <c r="E69" s="6" t="s">
        <v>0</v>
      </c>
    </row>
    <row r="70" spans="1:7" ht="19.8" x14ac:dyDescent="0.4">
      <c r="A70" s="14"/>
      <c r="B70" s="9" t="s">
        <v>1</v>
      </c>
      <c r="C70" s="20"/>
      <c r="D70" s="20">
        <f>C69</f>
        <v>10000</v>
      </c>
      <c r="E70" s="6" t="s">
        <v>0</v>
      </c>
    </row>
    <row r="71" spans="1:7" ht="19.8" x14ac:dyDescent="0.4">
      <c r="A71" s="14"/>
      <c r="B71" s="23"/>
      <c r="C71" s="23"/>
      <c r="D71" s="23"/>
      <c r="E71" s="24"/>
    </row>
    <row r="72" spans="1:7" x14ac:dyDescent="0.3">
      <c r="A72" s="4">
        <v>2</v>
      </c>
      <c r="B72" s="2" t="s">
        <v>110</v>
      </c>
      <c r="C72" s="21"/>
      <c r="D72" s="21"/>
      <c r="E72" s="6"/>
    </row>
    <row r="73" spans="1:7" x14ac:dyDescent="0.3">
      <c r="A73" s="7"/>
      <c r="B73" s="1" t="s">
        <v>8</v>
      </c>
      <c r="C73" s="20">
        <v>10000</v>
      </c>
      <c r="D73" s="20"/>
      <c r="E73" s="6" t="s">
        <v>0</v>
      </c>
    </row>
    <row r="74" spans="1:7" x14ac:dyDescent="0.3">
      <c r="A74" s="7"/>
      <c r="B74" s="1" t="s">
        <v>9</v>
      </c>
      <c r="C74" s="20">
        <v>35000</v>
      </c>
      <c r="D74" s="20"/>
      <c r="E74" s="6" t="s">
        <v>0</v>
      </c>
    </row>
    <row r="75" spans="1:7" x14ac:dyDescent="0.3">
      <c r="A75" s="7"/>
      <c r="B75" s="9" t="s">
        <v>1</v>
      </c>
      <c r="C75" s="20"/>
      <c r="D75" s="20">
        <v>45000</v>
      </c>
      <c r="E75" s="6" t="s">
        <v>0</v>
      </c>
    </row>
    <row r="76" spans="1:7" x14ac:dyDescent="0.3">
      <c r="A76" s="7"/>
      <c r="B76" s="9"/>
      <c r="C76" s="83"/>
      <c r="D76" s="83"/>
      <c r="E76" s="6"/>
    </row>
    <row r="77" spans="1:7" x14ac:dyDescent="0.3">
      <c r="A77" s="4">
        <v>3</v>
      </c>
      <c r="B77" s="2" t="s">
        <v>18</v>
      </c>
      <c r="C77" s="23"/>
      <c r="D77" s="23"/>
      <c r="E77" s="24"/>
    </row>
    <row r="78" spans="1:7" ht="19.8" x14ac:dyDescent="0.4">
      <c r="A78" s="14"/>
      <c r="B78" s="1" t="s">
        <v>157</v>
      </c>
      <c r="C78" s="20">
        <v>15000</v>
      </c>
      <c r="D78" s="20"/>
      <c r="E78" s="6" t="s">
        <v>0</v>
      </c>
      <c r="G78" s="19"/>
    </row>
    <row r="79" spans="1:7" ht="30" x14ac:dyDescent="0.4">
      <c r="A79" s="14"/>
      <c r="B79" s="19" t="s">
        <v>19</v>
      </c>
      <c r="C79" s="20">
        <v>2000</v>
      </c>
      <c r="D79" s="20"/>
      <c r="E79" s="6" t="s">
        <v>0</v>
      </c>
      <c r="G79" s="19"/>
    </row>
    <row r="80" spans="1:7" ht="19.8" x14ac:dyDescent="0.4">
      <c r="A80" s="14"/>
      <c r="B80" s="19" t="s">
        <v>20</v>
      </c>
      <c r="C80" s="20">
        <v>3000</v>
      </c>
      <c r="D80" s="20"/>
      <c r="E80" s="6" t="s">
        <v>0</v>
      </c>
      <c r="G80" s="19"/>
    </row>
    <row r="81" spans="1:7" ht="19.8" x14ac:dyDescent="0.4">
      <c r="A81" s="14"/>
      <c r="B81" s="9" t="s">
        <v>1</v>
      </c>
      <c r="C81" s="20"/>
      <c r="D81" s="20">
        <f>SUM(C78:C80)</f>
        <v>20000</v>
      </c>
      <c r="E81" s="6" t="s">
        <v>0</v>
      </c>
    </row>
    <row r="82" spans="1:7" ht="19.8" x14ac:dyDescent="0.4">
      <c r="A82" s="14"/>
      <c r="B82" s="9"/>
      <c r="C82" s="20"/>
      <c r="D82" s="20"/>
      <c r="E82" s="6"/>
    </row>
    <row r="83" spans="1:7" x14ac:dyDescent="0.3">
      <c r="A83" s="86" t="s">
        <v>159</v>
      </c>
      <c r="B83" s="2" t="s">
        <v>298</v>
      </c>
      <c r="C83" s="21"/>
      <c r="D83" s="21"/>
      <c r="E83" s="6"/>
    </row>
    <row r="84" spans="1:7" x14ac:dyDescent="0.3">
      <c r="A84" s="126" t="s">
        <v>202</v>
      </c>
      <c r="B84" s="1" t="s">
        <v>296</v>
      </c>
      <c r="C84" s="20">
        <f>D85</f>
        <v>15000</v>
      </c>
      <c r="D84" s="20"/>
      <c r="E84" s="8" t="s">
        <v>7</v>
      </c>
    </row>
    <row r="85" spans="1:7" x14ac:dyDescent="0.3">
      <c r="A85" s="7"/>
      <c r="B85" s="9" t="s">
        <v>162</v>
      </c>
      <c r="C85" s="20"/>
      <c r="D85" s="20">
        <f>C78</f>
        <v>15000</v>
      </c>
      <c r="E85" s="8" t="s">
        <v>7</v>
      </c>
    </row>
    <row r="86" spans="1:7" x14ac:dyDescent="0.3">
      <c r="A86" s="7"/>
      <c r="C86" s="83"/>
      <c r="D86" s="83"/>
      <c r="E86" s="10"/>
    </row>
    <row r="87" spans="1:7" x14ac:dyDescent="0.3">
      <c r="A87" s="86" t="s">
        <v>159</v>
      </c>
      <c r="B87" s="2" t="s">
        <v>163</v>
      </c>
      <c r="C87" s="5"/>
      <c r="D87" s="5"/>
      <c r="E87" s="6"/>
    </row>
    <row r="88" spans="1:7" x14ac:dyDescent="0.3">
      <c r="A88" s="112" t="s">
        <v>164</v>
      </c>
      <c r="B88" s="19" t="s">
        <v>157</v>
      </c>
      <c r="C88" s="20">
        <v>15000</v>
      </c>
      <c r="D88" s="20"/>
      <c r="E88" s="8" t="s">
        <v>7</v>
      </c>
    </row>
    <row r="89" spans="1:7" ht="21" x14ac:dyDescent="0.4">
      <c r="A89" s="126" t="s">
        <v>202</v>
      </c>
      <c r="B89" s="9" t="s">
        <v>297</v>
      </c>
      <c r="C89" s="20"/>
      <c r="D89" s="20">
        <v>15000</v>
      </c>
      <c r="E89" s="8" t="s">
        <v>7</v>
      </c>
      <c r="G89" s="50"/>
    </row>
    <row r="90" spans="1:7" x14ac:dyDescent="0.3">
      <c r="A90" s="7"/>
      <c r="B90" s="9"/>
      <c r="C90" s="20"/>
      <c r="D90" s="20"/>
      <c r="E90" s="6"/>
    </row>
    <row r="91" spans="1:7" ht="43.2" x14ac:dyDescent="0.3">
      <c r="A91" s="4">
        <v>5</v>
      </c>
      <c r="B91" s="17" t="s">
        <v>171</v>
      </c>
      <c r="C91" s="21"/>
      <c r="D91" s="21"/>
      <c r="E91" s="6"/>
    </row>
    <row r="92" spans="1:7" x14ac:dyDescent="0.3">
      <c r="A92" s="7"/>
      <c r="B92" s="1" t="s">
        <v>5</v>
      </c>
      <c r="C92" s="20">
        <f>200000+15000</f>
        <v>215000</v>
      </c>
      <c r="D92" s="20"/>
      <c r="E92" s="8" t="s">
        <v>7</v>
      </c>
    </row>
    <row r="93" spans="1:7" x14ac:dyDescent="0.3">
      <c r="A93" s="7"/>
      <c r="B93" s="51" t="s">
        <v>162</v>
      </c>
      <c r="C93" s="20"/>
      <c r="D93" s="20">
        <v>15000</v>
      </c>
      <c r="E93" s="8" t="s">
        <v>7</v>
      </c>
    </row>
    <row r="94" spans="1:7" x14ac:dyDescent="0.3">
      <c r="A94" s="7"/>
      <c r="B94" s="9" t="s">
        <v>6</v>
      </c>
      <c r="C94" s="20"/>
      <c r="D94" s="20">
        <v>200000</v>
      </c>
      <c r="E94" s="8" t="s">
        <v>7</v>
      </c>
    </row>
    <row r="95" spans="1:7" x14ac:dyDescent="0.3">
      <c r="A95" s="7"/>
      <c r="B95" s="87" t="s">
        <v>146</v>
      </c>
      <c r="C95" s="20"/>
      <c r="D95" s="20"/>
      <c r="E95" s="10"/>
    </row>
    <row r="96" spans="1:7" x14ac:dyDescent="0.3">
      <c r="A96" s="7"/>
      <c r="B96" s="88"/>
      <c r="C96" s="20"/>
      <c r="D96" s="20"/>
      <c r="E96" s="10"/>
    </row>
    <row r="97" spans="1:5" ht="43.2" x14ac:dyDescent="0.3">
      <c r="A97" s="4">
        <v>6</v>
      </c>
      <c r="B97" s="48" t="s">
        <v>145</v>
      </c>
      <c r="C97" s="21"/>
      <c r="D97" s="21"/>
      <c r="E97" s="6"/>
    </row>
    <row r="98" spans="1:5" x14ac:dyDescent="0.3">
      <c r="A98" s="7"/>
      <c r="B98" s="1" t="s">
        <v>10</v>
      </c>
      <c r="C98" s="20">
        <f>215000/5</f>
        <v>43000</v>
      </c>
      <c r="D98" s="20"/>
      <c r="E98" s="8" t="s">
        <v>7</v>
      </c>
    </row>
    <row r="99" spans="1:5" x14ac:dyDescent="0.3">
      <c r="A99" s="7"/>
      <c r="B99" s="9" t="s">
        <v>11</v>
      </c>
      <c r="C99" s="20"/>
      <c r="D99" s="20">
        <f>C98</f>
        <v>43000</v>
      </c>
      <c r="E99" s="8" t="s">
        <v>7</v>
      </c>
    </row>
    <row r="100" spans="1:5" x14ac:dyDescent="0.3">
      <c r="A100" s="7"/>
      <c r="C100" s="20"/>
      <c r="D100" s="20"/>
      <c r="E100" s="10"/>
    </row>
    <row r="101" spans="1:5" x14ac:dyDescent="0.3">
      <c r="A101" s="4">
        <v>7</v>
      </c>
      <c r="B101" s="85" t="s">
        <v>121</v>
      </c>
      <c r="C101" s="20"/>
      <c r="D101" s="20"/>
      <c r="E101" s="10"/>
    </row>
    <row r="102" spans="1:5" x14ac:dyDescent="0.3">
      <c r="A102" s="4"/>
      <c r="B102" s="1" t="s">
        <v>13</v>
      </c>
      <c r="C102" s="20">
        <f>D103</f>
        <v>35000</v>
      </c>
      <c r="D102" s="20"/>
      <c r="E102" s="8" t="s">
        <v>7</v>
      </c>
    </row>
    <row r="103" spans="1:5" x14ac:dyDescent="0.3">
      <c r="A103" s="7"/>
      <c r="B103" s="9" t="s">
        <v>12</v>
      </c>
      <c r="C103" s="20"/>
      <c r="D103" s="20">
        <f>C74</f>
        <v>35000</v>
      </c>
      <c r="E103" s="8" t="s">
        <v>7</v>
      </c>
    </row>
    <row r="104" spans="1:5" x14ac:dyDescent="0.3">
      <c r="A104" s="7"/>
      <c r="B104" s="9"/>
      <c r="C104" s="20"/>
      <c r="D104" s="20"/>
      <c r="E104" s="8"/>
    </row>
    <row r="105" spans="1:5" x14ac:dyDescent="0.3">
      <c r="A105" s="4" t="s">
        <v>2</v>
      </c>
      <c r="B105" s="2" t="s">
        <v>3</v>
      </c>
      <c r="C105" s="21"/>
      <c r="D105" s="21"/>
      <c r="E105" s="6"/>
    </row>
    <row r="106" spans="1:5" x14ac:dyDescent="0.3">
      <c r="A106" s="7"/>
      <c r="B106" s="1" t="s">
        <v>13</v>
      </c>
      <c r="C106" s="20">
        <f>D107</f>
        <v>105000</v>
      </c>
      <c r="D106" s="20"/>
      <c r="E106" s="8" t="s">
        <v>7</v>
      </c>
    </row>
    <row r="107" spans="1:5" ht="15" thickBot="1" x14ac:dyDescent="0.35">
      <c r="A107" s="11"/>
      <c r="B107" s="12" t="s">
        <v>14</v>
      </c>
      <c r="C107" s="22"/>
      <c r="D107" s="22">
        <f>35000*3</f>
        <v>105000</v>
      </c>
      <c r="E107" s="8" t="s">
        <v>7</v>
      </c>
    </row>
    <row r="108" spans="1:5" ht="44.4" customHeight="1" x14ac:dyDescent="0.35">
      <c r="A108" s="275" t="s">
        <v>167</v>
      </c>
      <c r="B108" s="276"/>
      <c r="C108" s="276"/>
      <c r="D108" s="276"/>
      <c r="E108" s="277"/>
    </row>
    <row r="109" spans="1:5" ht="43.95" customHeight="1" x14ac:dyDescent="0.4">
      <c r="A109" s="14"/>
      <c r="B109" s="23" t="s">
        <v>65</v>
      </c>
      <c r="C109" s="23"/>
      <c r="D109" s="23"/>
      <c r="E109" s="24"/>
    </row>
    <row r="110" spans="1:5" ht="33.6" customHeight="1" x14ac:dyDescent="0.4">
      <c r="A110" s="14"/>
      <c r="B110" s="267" t="s">
        <v>51</v>
      </c>
      <c r="C110" s="267"/>
      <c r="D110" s="267"/>
      <c r="E110" s="191"/>
    </row>
    <row r="111" spans="1:5" ht="19.8" x14ac:dyDescent="0.4">
      <c r="A111" s="14"/>
      <c r="B111" s="23"/>
      <c r="C111" s="23"/>
      <c r="D111" s="23"/>
      <c r="E111" s="24"/>
    </row>
    <row r="112" spans="1:5" x14ac:dyDescent="0.3">
      <c r="A112" s="4">
        <v>1</v>
      </c>
      <c r="B112" s="2" t="s">
        <v>139</v>
      </c>
      <c r="C112" s="21"/>
      <c r="D112" s="21"/>
      <c r="E112" s="6"/>
    </row>
    <row r="113" spans="1:5" x14ac:dyDescent="0.3">
      <c r="A113" s="7"/>
      <c r="B113" s="1" t="s">
        <v>138</v>
      </c>
      <c r="C113" s="20">
        <v>150000</v>
      </c>
      <c r="D113" s="20"/>
      <c r="E113" s="6" t="s">
        <v>0</v>
      </c>
    </row>
    <row r="114" spans="1:5" x14ac:dyDescent="0.3">
      <c r="A114" s="7"/>
      <c r="B114" s="9" t="s">
        <v>1</v>
      </c>
      <c r="C114" s="20"/>
      <c r="D114" s="20">
        <f>C113</f>
        <v>150000</v>
      </c>
      <c r="E114" s="6" t="s">
        <v>0</v>
      </c>
    </row>
    <row r="115" spans="1:5" x14ac:dyDescent="0.3">
      <c r="A115" s="7"/>
      <c r="B115" s="9"/>
      <c r="C115" s="20"/>
      <c r="D115" s="20"/>
      <c r="E115" s="6"/>
    </row>
    <row r="116" spans="1:5" x14ac:dyDescent="0.3">
      <c r="A116" s="4">
        <v>2</v>
      </c>
      <c r="B116" s="2" t="s">
        <v>66</v>
      </c>
      <c r="C116" s="23"/>
      <c r="D116" s="23"/>
      <c r="E116" s="24"/>
    </row>
    <row r="117" spans="1:5" x14ac:dyDescent="0.3">
      <c r="A117" s="7"/>
      <c r="B117" s="1" t="s">
        <v>5</v>
      </c>
      <c r="C117" s="20">
        <v>150000</v>
      </c>
      <c r="D117" s="20"/>
      <c r="E117" s="8" t="s">
        <v>7</v>
      </c>
    </row>
    <row r="118" spans="1:5" x14ac:dyDescent="0.3">
      <c r="A118" s="7"/>
      <c r="B118" s="51" t="s">
        <v>133</v>
      </c>
      <c r="C118" s="20"/>
      <c r="D118" s="20">
        <f>C117</f>
        <v>150000</v>
      </c>
      <c r="E118" s="8" t="s">
        <v>7</v>
      </c>
    </row>
    <row r="119" spans="1:5" x14ac:dyDescent="0.3">
      <c r="A119" s="7"/>
      <c r="B119" s="88" t="s">
        <v>147</v>
      </c>
      <c r="C119" s="20"/>
      <c r="D119" s="20"/>
      <c r="E119" s="10"/>
    </row>
    <row r="120" spans="1:5" x14ac:dyDescent="0.3">
      <c r="A120" s="7"/>
      <c r="B120" s="88"/>
      <c r="C120" s="20"/>
      <c r="D120" s="20"/>
      <c r="E120" s="10"/>
    </row>
    <row r="121" spans="1:5" ht="43.2" x14ac:dyDescent="0.3">
      <c r="A121" s="4">
        <v>6</v>
      </c>
      <c r="B121" s="84" t="s">
        <v>145</v>
      </c>
      <c r="C121" s="21"/>
      <c r="D121" s="21"/>
      <c r="E121" s="6"/>
    </row>
    <row r="122" spans="1:5" x14ac:dyDescent="0.3">
      <c r="A122" s="7"/>
      <c r="B122" s="1" t="s">
        <v>10</v>
      </c>
      <c r="C122" s="20" t="s">
        <v>140</v>
      </c>
      <c r="D122" s="20"/>
      <c r="E122" s="8" t="s">
        <v>7</v>
      </c>
    </row>
    <row r="123" spans="1:5" x14ac:dyDescent="0.3">
      <c r="A123" s="7"/>
      <c r="B123" s="9" t="s">
        <v>11</v>
      </c>
      <c r="C123" s="20"/>
      <c r="D123" s="20" t="str">
        <f>C122</f>
        <v>XX</v>
      </c>
      <c r="E123" s="8" t="s">
        <v>7</v>
      </c>
    </row>
    <row r="124" spans="1:5" x14ac:dyDescent="0.3">
      <c r="A124" s="7"/>
      <c r="C124" s="20"/>
      <c r="D124" s="20"/>
      <c r="E124" s="10"/>
    </row>
    <row r="125" spans="1:5" x14ac:dyDescent="0.3">
      <c r="A125" s="4">
        <v>7</v>
      </c>
      <c r="B125" s="85" t="s">
        <v>121</v>
      </c>
      <c r="C125" s="20"/>
      <c r="D125" s="20"/>
      <c r="E125" s="10"/>
    </row>
    <row r="126" spans="1:5" x14ac:dyDescent="0.3">
      <c r="A126" s="7"/>
      <c r="B126" s="1" t="s">
        <v>13</v>
      </c>
      <c r="C126" s="20" t="s">
        <v>140</v>
      </c>
      <c r="D126" s="20"/>
      <c r="E126" s="8" t="s">
        <v>7</v>
      </c>
    </row>
    <row r="127" spans="1:5" x14ac:dyDescent="0.3">
      <c r="A127" s="7"/>
      <c r="B127" s="9" t="s">
        <v>12</v>
      </c>
      <c r="C127" s="20"/>
      <c r="D127" s="20" t="s">
        <v>140</v>
      </c>
      <c r="E127" s="8" t="s">
        <v>7</v>
      </c>
    </row>
    <row r="128" spans="1:5" x14ac:dyDescent="0.3">
      <c r="A128" s="7"/>
      <c r="C128" s="83"/>
      <c r="D128" s="83"/>
      <c r="E128" s="10"/>
    </row>
    <row r="129" spans="1:5" x14ac:dyDescent="0.3">
      <c r="A129" s="4" t="s">
        <v>2</v>
      </c>
      <c r="B129" s="2" t="s">
        <v>23</v>
      </c>
      <c r="C129" s="21"/>
      <c r="D129" s="21"/>
      <c r="E129" s="6"/>
    </row>
    <row r="130" spans="1:5" x14ac:dyDescent="0.3">
      <c r="A130" s="7"/>
      <c r="B130" s="1" t="s">
        <v>13</v>
      </c>
      <c r="C130" s="20" t="s">
        <v>140</v>
      </c>
      <c r="D130" s="20"/>
      <c r="E130" s="8" t="s">
        <v>7</v>
      </c>
    </row>
    <row r="131" spans="1:5" x14ac:dyDescent="0.3">
      <c r="A131" s="7"/>
      <c r="B131" s="9" t="s">
        <v>14</v>
      </c>
      <c r="C131" s="20"/>
      <c r="D131" s="20" t="s">
        <v>140</v>
      </c>
      <c r="E131" s="8" t="s">
        <v>7</v>
      </c>
    </row>
    <row r="132" spans="1:5" ht="15" thickBot="1" x14ac:dyDescent="0.35">
      <c r="A132" s="7"/>
      <c r="B132" s="9"/>
      <c r="C132" s="20"/>
      <c r="D132" s="20"/>
      <c r="E132" s="8"/>
    </row>
    <row r="133" spans="1:5" ht="18" x14ac:dyDescent="0.35">
      <c r="A133" s="278" t="s">
        <v>75</v>
      </c>
      <c r="B133" s="279"/>
      <c r="C133" s="279"/>
      <c r="D133" s="279"/>
      <c r="E133" s="280"/>
    </row>
    <row r="134" spans="1:5" ht="62.4" customHeight="1" x14ac:dyDescent="0.4">
      <c r="A134" s="94"/>
      <c r="B134" s="267" t="s">
        <v>172</v>
      </c>
      <c r="C134" s="267"/>
      <c r="D134" s="267"/>
      <c r="E134" s="191"/>
    </row>
    <row r="135" spans="1:5" ht="13.95" customHeight="1" x14ac:dyDescent="0.4">
      <c r="A135" s="94"/>
      <c r="B135" s="23"/>
      <c r="C135" s="23"/>
      <c r="D135" s="23"/>
      <c r="E135" s="24"/>
    </row>
    <row r="136" spans="1:5" x14ac:dyDescent="0.3">
      <c r="A136" s="4">
        <v>1</v>
      </c>
      <c r="B136" s="123" t="s">
        <v>74</v>
      </c>
      <c r="E136" s="10"/>
    </row>
    <row r="137" spans="1:5" ht="15" thickBot="1" x14ac:dyDescent="0.35">
      <c r="A137" s="11"/>
      <c r="B137" s="38"/>
      <c r="C137" s="15"/>
      <c r="D137" s="15"/>
      <c r="E137" s="39"/>
    </row>
    <row r="138" spans="1:5" ht="18" x14ac:dyDescent="0.35">
      <c r="A138" s="275" t="s">
        <v>68</v>
      </c>
      <c r="B138" s="276"/>
      <c r="C138" s="276"/>
      <c r="D138" s="276"/>
      <c r="E138" s="277"/>
    </row>
    <row r="139" spans="1:5" ht="57" customHeight="1" x14ac:dyDescent="0.4">
      <c r="A139" s="94"/>
      <c r="B139" s="267" t="s">
        <v>71</v>
      </c>
      <c r="C139" s="267"/>
      <c r="D139" s="267"/>
      <c r="E139" s="191"/>
    </row>
    <row r="140" spans="1:5" ht="19.8" x14ac:dyDescent="0.4">
      <c r="A140" s="94"/>
      <c r="B140" s="23"/>
      <c r="C140" s="23"/>
      <c r="D140" s="23"/>
      <c r="E140" s="24"/>
    </row>
    <row r="141" spans="1:5" x14ac:dyDescent="0.3">
      <c r="A141" s="4">
        <v>1</v>
      </c>
      <c r="B141" s="124" t="s">
        <v>149</v>
      </c>
      <c r="C141" s="23"/>
      <c r="D141" s="23"/>
      <c r="E141" s="6" t="s">
        <v>0</v>
      </c>
    </row>
    <row r="142" spans="1:5" ht="19.8" x14ac:dyDescent="0.4">
      <c r="A142" s="94"/>
      <c r="B142" s="23"/>
      <c r="C142" s="23"/>
      <c r="D142" s="23"/>
      <c r="E142" s="24"/>
    </row>
    <row r="143" spans="1:5" x14ac:dyDescent="0.3">
      <c r="A143" s="4">
        <v>2</v>
      </c>
      <c r="B143" s="2" t="s">
        <v>29</v>
      </c>
      <c r="C143" s="23"/>
      <c r="D143" s="23"/>
      <c r="E143" s="8"/>
    </row>
    <row r="144" spans="1:5" x14ac:dyDescent="0.3">
      <c r="A144" s="4"/>
      <c r="B144" s="1" t="s">
        <v>28</v>
      </c>
      <c r="C144" s="95">
        <v>200000</v>
      </c>
      <c r="D144" s="95"/>
      <c r="E144" s="8" t="s">
        <v>7</v>
      </c>
    </row>
    <row r="145" spans="1:14" ht="19.8" x14ac:dyDescent="0.4">
      <c r="A145" s="94"/>
      <c r="B145" s="1" t="s">
        <v>26</v>
      </c>
      <c r="C145" s="95">
        <v>300000</v>
      </c>
      <c r="D145" s="95"/>
      <c r="E145" s="8" t="s">
        <v>7</v>
      </c>
    </row>
    <row r="146" spans="1:14" ht="19.8" x14ac:dyDescent="0.4">
      <c r="A146" s="94"/>
      <c r="B146" s="1" t="s">
        <v>69</v>
      </c>
      <c r="C146" s="95"/>
      <c r="D146" s="95">
        <v>0</v>
      </c>
      <c r="E146" s="8" t="s">
        <v>7</v>
      </c>
    </row>
    <row r="147" spans="1:14" ht="19.8" x14ac:dyDescent="0.4">
      <c r="A147" s="94"/>
      <c r="B147" s="9" t="s">
        <v>136</v>
      </c>
      <c r="C147" s="96"/>
      <c r="D147" s="95">
        <v>500000</v>
      </c>
      <c r="E147" s="8" t="s">
        <v>7</v>
      </c>
    </row>
    <row r="148" spans="1:14" ht="19.8" x14ac:dyDescent="0.4">
      <c r="A148" s="94"/>
      <c r="B148" s="97" t="s">
        <v>67</v>
      </c>
      <c r="C148" s="98"/>
      <c r="D148" s="98"/>
      <c r="E148" s="99"/>
    </row>
    <row r="149" spans="1:14" ht="15" thickBot="1" x14ac:dyDescent="0.35">
      <c r="A149" s="7"/>
      <c r="B149" s="88"/>
      <c r="C149" s="20"/>
      <c r="D149" s="20"/>
      <c r="E149" s="10"/>
    </row>
    <row r="150" spans="1:14" ht="18.600000000000001" thickBot="1" x14ac:dyDescent="0.4">
      <c r="A150" s="275" t="s">
        <v>72</v>
      </c>
      <c r="B150" s="276"/>
      <c r="C150" s="276"/>
      <c r="D150" s="276"/>
      <c r="E150" s="277"/>
      <c r="G150" s="261" t="s">
        <v>221</v>
      </c>
      <c r="H150" s="262"/>
      <c r="I150" s="262"/>
      <c r="J150" s="262"/>
      <c r="K150" s="262"/>
      <c r="L150" s="262"/>
      <c r="M150" s="262"/>
      <c r="N150" s="263"/>
    </row>
    <row r="151" spans="1:14" ht="48.6" customHeight="1" x14ac:dyDescent="0.4">
      <c r="A151" s="94"/>
      <c r="B151" s="267" t="s">
        <v>293</v>
      </c>
      <c r="C151" s="267"/>
      <c r="D151" s="267"/>
      <c r="E151" s="191"/>
      <c r="G151" s="135" t="s">
        <v>193</v>
      </c>
      <c r="H151" s="136" t="s">
        <v>194</v>
      </c>
      <c r="I151" s="137" t="s">
        <v>217</v>
      </c>
      <c r="J151" s="137" t="s">
        <v>218</v>
      </c>
      <c r="K151" s="136" t="s">
        <v>190</v>
      </c>
      <c r="L151" s="137" t="s">
        <v>219</v>
      </c>
      <c r="M151" s="136" t="s">
        <v>191</v>
      </c>
      <c r="N151" s="138" t="s">
        <v>192</v>
      </c>
    </row>
    <row r="152" spans="1:14" ht="19.8" x14ac:dyDescent="0.4">
      <c r="A152" s="94"/>
      <c r="B152" s="23"/>
      <c r="C152" s="23"/>
      <c r="D152" s="23"/>
      <c r="E152" s="24"/>
      <c r="G152" s="130" t="s">
        <v>187</v>
      </c>
      <c r="H152" s="125">
        <v>-200000</v>
      </c>
      <c r="I152" s="125">
        <f>35000</f>
        <v>35000</v>
      </c>
      <c r="J152" s="125">
        <v>35000</v>
      </c>
      <c r="K152" s="125">
        <v>95000</v>
      </c>
      <c r="L152" s="125">
        <v>35000</v>
      </c>
      <c r="M152" s="125">
        <f>SUM(H152:L152)</f>
        <v>0</v>
      </c>
      <c r="N152" s="131" t="s">
        <v>7</v>
      </c>
    </row>
    <row r="153" spans="1:14" ht="15.6" x14ac:dyDescent="0.3">
      <c r="A153" s="139" t="s">
        <v>185</v>
      </c>
      <c r="B153" s="124" t="s">
        <v>294</v>
      </c>
      <c r="C153" s="23"/>
      <c r="D153" s="23"/>
      <c r="E153" s="24"/>
      <c r="G153" s="130" t="s">
        <v>212</v>
      </c>
      <c r="H153" s="125">
        <v>200000</v>
      </c>
      <c r="I153" s="125">
        <v>0</v>
      </c>
      <c r="J153" s="125">
        <v>0</v>
      </c>
      <c r="K153" s="125">
        <v>-80000</v>
      </c>
      <c r="L153" s="125">
        <v>0</v>
      </c>
      <c r="M153" s="125">
        <f>SUM(H153:L153)</f>
        <v>120000</v>
      </c>
      <c r="N153" s="131" t="s">
        <v>7</v>
      </c>
    </row>
    <row r="154" spans="1:14" ht="15.6" x14ac:dyDescent="0.3">
      <c r="A154" s="139"/>
      <c r="B154" s="23"/>
      <c r="C154" s="23"/>
      <c r="D154" s="23"/>
      <c r="E154" s="24"/>
      <c r="G154" s="130" t="s">
        <v>220</v>
      </c>
      <c r="H154" s="125">
        <v>0</v>
      </c>
      <c r="I154" s="125">
        <v>0</v>
      </c>
      <c r="J154" s="125">
        <v>0</v>
      </c>
      <c r="K154" s="125">
        <v>-15000</v>
      </c>
      <c r="L154" s="125">
        <v>0</v>
      </c>
      <c r="M154" s="125">
        <f>SUM(H154:L154)</f>
        <v>-15000</v>
      </c>
      <c r="N154" s="131" t="s">
        <v>7</v>
      </c>
    </row>
    <row r="155" spans="1:14" ht="15.6" x14ac:dyDescent="0.3">
      <c r="A155" s="139" t="s">
        <v>186</v>
      </c>
      <c r="B155" s="23"/>
      <c r="C155" s="95"/>
      <c r="D155" s="23"/>
      <c r="E155" s="24"/>
      <c r="G155" s="130" t="s">
        <v>213</v>
      </c>
      <c r="H155" s="125">
        <v>0</v>
      </c>
      <c r="I155" s="125">
        <v>40000</v>
      </c>
      <c r="J155" s="125">
        <v>40000</v>
      </c>
      <c r="K155" s="125">
        <v>0</v>
      </c>
      <c r="L155" s="125">
        <v>40000</v>
      </c>
      <c r="M155" s="125">
        <f t="shared" ref="M155:M160" si="0">SUM(H155:L155)</f>
        <v>120000</v>
      </c>
      <c r="N155" s="131" t="s">
        <v>0</v>
      </c>
    </row>
    <row r="156" spans="1:14" x14ac:dyDescent="0.3">
      <c r="A156" s="4">
        <v>1</v>
      </c>
      <c r="B156" s="2" t="s">
        <v>189</v>
      </c>
      <c r="C156" s="23"/>
      <c r="D156" s="23"/>
      <c r="E156" s="8"/>
      <c r="G156" s="130" t="s">
        <v>214</v>
      </c>
      <c r="H156" s="125">
        <v>0</v>
      </c>
      <c r="I156" s="125">
        <v>-40000</v>
      </c>
      <c r="J156" s="125">
        <v>-40000</v>
      </c>
      <c r="K156" s="125">
        <v>0</v>
      </c>
      <c r="L156" s="125">
        <v>-40000</v>
      </c>
      <c r="M156" s="125">
        <f t="shared" si="0"/>
        <v>-120000</v>
      </c>
      <c r="N156" s="131" t="s">
        <v>7</v>
      </c>
    </row>
    <row r="157" spans="1:14" x14ac:dyDescent="0.3">
      <c r="A157" s="4"/>
      <c r="C157" s="100"/>
      <c r="D157" s="100"/>
      <c r="E157" s="8"/>
      <c r="G157" s="130" t="s">
        <v>215</v>
      </c>
      <c r="H157" s="125">
        <v>0</v>
      </c>
      <c r="I157" s="125">
        <v>10000</v>
      </c>
      <c r="J157" s="125">
        <v>10000</v>
      </c>
      <c r="K157" s="125">
        <v>0</v>
      </c>
      <c r="L157" s="125">
        <v>10000</v>
      </c>
      <c r="M157" s="125">
        <f t="shared" si="0"/>
        <v>30000</v>
      </c>
      <c r="N157" s="131" t="s">
        <v>0</v>
      </c>
    </row>
    <row r="158" spans="1:14" ht="19.8" x14ac:dyDescent="0.4">
      <c r="A158" s="94"/>
      <c r="B158" s="1" t="s">
        <v>26</v>
      </c>
      <c r="C158" s="100">
        <v>95000</v>
      </c>
      <c r="D158" s="100"/>
      <c r="E158" s="8" t="s">
        <v>7</v>
      </c>
      <c r="G158" s="130" t="s">
        <v>216</v>
      </c>
      <c r="H158" s="125">
        <v>0</v>
      </c>
      <c r="I158" s="125">
        <v>35000</v>
      </c>
      <c r="J158" s="125">
        <v>35000</v>
      </c>
      <c r="K158" s="125">
        <v>0</v>
      </c>
      <c r="L158" s="125">
        <v>35000</v>
      </c>
      <c r="M158" s="125">
        <f t="shared" si="0"/>
        <v>105000</v>
      </c>
      <c r="N158" s="131" t="s">
        <v>0</v>
      </c>
    </row>
    <row r="159" spans="1:14" ht="19.8" x14ac:dyDescent="0.4">
      <c r="A159" s="94"/>
      <c r="B159" s="1" t="s">
        <v>69</v>
      </c>
      <c r="C159" s="100"/>
      <c r="D159" s="100">
        <v>15000</v>
      </c>
      <c r="E159" s="8" t="s">
        <v>7</v>
      </c>
      <c r="G159" s="130" t="s">
        <v>216</v>
      </c>
      <c r="H159" s="125">
        <v>0</v>
      </c>
      <c r="I159" s="125">
        <v>-35000</v>
      </c>
      <c r="J159" s="125">
        <v>-35000</v>
      </c>
      <c r="K159" s="125">
        <v>0</v>
      </c>
      <c r="L159" s="125">
        <v>-35000</v>
      </c>
      <c r="M159" s="125">
        <f t="shared" si="0"/>
        <v>-105000</v>
      </c>
      <c r="N159" s="131" t="s">
        <v>7</v>
      </c>
    </row>
    <row r="160" spans="1:14" ht="20.399999999999999" thickBot="1" x14ac:dyDescent="0.45">
      <c r="A160" s="94"/>
      <c r="B160" s="9" t="s">
        <v>27</v>
      </c>
      <c r="C160" s="101"/>
      <c r="D160" s="100">
        <f>((200000/5)*2)</f>
        <v>80000</v>
      </c>
      <c r="E160" s="8" t="s">
        <v>7</v>
      </c>
      <c r="G160" s="132" t="s">
        <v>188</v>
      </c>
      <c r="H160" s="133">
        <v>0</v>
      </c>
      <c r="I160" s="133">
        <v>-45000</v>
      </c>
      <c r="J160" s="133">
        <v>-45000</v>
      </c>
      <c r="K160" s="133">
        <v>0</v>
      </c>
      <c r="L160" s="133">
        <v>-45000</v>
      </c>
      <c r="M160" s="133">
        <f t="shared" si="0"/>
        <v>-135000</v>
      </c>
      <c r="N160" s="134" t="s">
        <v>0</v>
      </c>
    </row>
    <row r="161" spans="1:7" ht="19.8" x14ac:dyDescent="0.4">
      <c r="A161" s="94"/>
      <c r="B161" s="97" t="s">
        <v>67</v>
      </c>
      <c r="C161" s="98"/>
      <c r="D161" s="98"/>
      <c r="E161" s="99"/>
    </row>
    <row r="162" spans="1:7" ht="19.8" x14ac:dyDescent="0.4">
      <c r="A162" s="94"/>
      <c r="B162" s="97"/>
      <c r="C162" s="98"/>
      <c r="D162" s="98"/>
      <c r="E162" s="99"/>
    </row>
    <row r="163" spans="1:7" ht="43.2" x14ac:dyDescent="0.3">
      <c r="A163" s="4">
        <v>3</v>
      </c>
      <c r="B163" s="48" t="s">
        <v>145</v>
      </c>
      <c r="C163" s="21"/>
      <c r="D163" s="21"/>
      <c r="E163" s="6"/>
    </row>
    <row r="164" spans="1:7" x14ac:dyDescent="0.3">
      <c r="A164" s="7"/>
      <c r="B164" s="1" t="s">
        <v>10</v>
      </c>
      <c r="C164" s="20">
        <f>120000/3</f>
        <v>40000</v>
      </c>
      <c r="D164" s="20"/>
      <c r="E164" s="8" t="s">
        <v>7</v>
      </c>
    </row>
    <row r="165" spans="1:7" x14ac:dyDescent="0.3">
      <c r="A165" s="7"/>
      <c r="B165" s="9" t="s">
        <v>11</v>
      </c>
      <c r="C165" s="20"/>
      <c r="D165" s="20">
        <f>C164</f>
        <v>40000</v>
      </c>
      <c r="E165" s="8" t="s">
        <v>7</v>
      </c>
    </row>
    <row r="166" spans="1:7" ht="19.8" x14ac:dyDescent="0.4">
      <c r="A166" s="94"/>
      <c r="B166" s="97"/>
      <c r="C166" s="98"/>
      <c r="D166" s="98"/>
      <c r="E166" s="99"/>
    </row>
    <row r="167" spans="1:7" x14ac:dyDescent="0.3">
      <c r="A167" s="4">
        <v>2</v>
      </c>
      <c r="B167" s="2" t="s">
        <v>110</v>
      </c>
      <c r="C167" s="21"/>
      <c r="D167" s="21"/>
      <c r="E167" s="6"/>
    </row>
    <row r="168" spans="1:7" x14ac:dyDescent="0.3">
      <c r="A168" s="7"/>
      <c r="B168" s="1" t="s">
        <v>8</v>
      </c>
      <c r="C168" s="20">
        <v>10000</v>
      </c>
      <c r="D168" s="20"/>
      <c r="E168" s="6" t="s">
        <v>0</v>
      </c>
    </row>
    <row r="169" spans="1:7" x14ac:dyDescent="0.3">
      <c r="A169" s="7"/>
      <c r="B169" s="1" t="s">
        <v>9</v>
      </c>
      <c r="C169" s="20">
        <v>35000</v>
      </c>
      <c r="D169" s="20"/>
      <c r="E169" s="6" t="s">
        <v>0</v>
      </c>
    </row>
    <row r="170" spans="1:7" x14ac:dyDescent="0.3">
      <c r="A170" s="7"/>
      <c r="B170" s="9" t="s">
        <v>1</v>
      </c>
      <c r="C170" s="20"/>
      <c r="D170" s="20">
        <v>45000</v>
      </c>
      <c r="E170" s="6" t="s">
        <v>0</v>
      </c>
    </row>
    <row r="171" spans="1:7" ht="19.8" x14ac:dyDescent="0.4">
      <c r="A171" s="94"/>
      <c r="B171" s="97"/>
      <c r="C171" s="98"/>
      <c r="D171" s="98"/>
      <c r="E171" s="99"/>
      <c r="G171" s="89"/>
    </row>
    <row r="172" spans="1:7" x14ac:dyDescent="0.3">
      <c r="A172" s="4">
        <v>3</v>
      </c>
      <c r="B172" s="2" t="s">
        <v>121</v>
      </c>
      <c r="C172" s="23"/>
      <c r="D172" s="23"/>
      <c r="E172" s="8"/>
    </row>
    <row r="173" spans="1:7" ht="19.8" x14ac:dyDescent="0.4">
      <c r="A173" s="94"/>
      <c r="B173" s="1" t="s">
        <v>13</v>
      </c>
      <c r="C173" s="100">
        <v>35000</v>
      </c>
      <c r="D173" s="100"/>
      <c r="E173" s="8" t="s">
        <v>7</v>
      </c>
      <c r="G173" s="90"/>
    </row>
    <row r="174" spans="1:7" ht="19.8" x14ac:dyDescent="0.4">
      <c r="A174" s="94"/>
      <c r="B174" s="1" t="s">
        <v>12</v>
      </c>
      <c r="C174" s="100"/>
      <c r="D174" s="100">
        <v>35000</v>
      </c>
      <c r="E174" s="8" t="s">
        <v>7</v>
      </c>
      <c r="G174" s="90"/>
    </row>
    <row r="175" spans="1:7" ht="20.399999999999999" thickBot="1" x14ac:dyDescent="0.45">
      <c r="A175" s="94"/>
      <c r="C175" s="100"/>
      <c r="D175" s="100"/>
      <c r="E175" s="8"/>
      <c r="G175" s="90"/>
    </row>
    <row r="176" spans="1:7" ht="19.8" x14ac:dyDescent="0.4">
      <c r="A176" s="25" t="s">
        <v>73</v>
      </c>
      <c r="B176" s="114"/>
      <c r="C176" s="26"/>
      <c r="D176" s="26"/>
      <c r="E176" s="27"/>
      <c r="G176" s="90"/>
    </row>
    <row r="177" spans="1:7" x14ac:dyDescent="0.3">
      <c r="A177" s="4">
        <v>1</v>
      </c>
      <c r="B177" s="2" t="s">
        <v>22</v>
      </c>
      <c r="C177" s="5"/>
      <c r="D177" s="5"/>
      <c r="E177" s="6"/>
      <c r="G177" s="90"/>
    </row>
    <row r="178" spans="1:7" x14ac:dyDescent="0.3">
      <c r="A178" s="7"/>
      <c r="B178" s="1" t="s">
        <v>88</v>
      </c>
      <c r="C178" s="83">
        <v>8500</v>
      </c>
      <c r="D178" s="83"/>
      <c r="E178" s="8" t="s">
        <v>0</v>
      </c>
      <c r="G178" s="90"/>
    </row>
    <row r="179" spans="1:7" x14ac:dyDescent="0.3">
      <c r="A179" s="7"/>
      <c r="B179" s="9" t="s">
        <v>1</v>
      </c>
      <c r="C179" s="83"/>
      <c r="D179" s="83">
        <v>8500</v>
      </c>
      <c r="E179" s="8" t="s">
        <v>0</v>
      </c>
      <c r="G179" s="90"/>
    </row>
    <row r="180" spans="1:7" ht="15" thickBot="1" x14ac:dyDescent="0.35">
      <c r="A180" s="11"/>
      <c r="B180" s="15"/>
      <c r="C180" s="102"/>
      <c r="D180" s="102"/>
      <c r="E180" s="39"/>
      <c r="G180" s="90"/>
    </row>
    <row r="181" spans="1:7" ht="18" x14ac:dyDescent="0.35">
      <c r="A181" s="271" t="s">
        <v>112</v>
      </c>
      <c r="B181" s="272"/>
      <c r="C181" s="272"/>
      <c r="D181" s="272"/>
      <c r="E181" s="273"/>
      <c r="G181" s="90"/>
    </row>
    <row r="182" spans="1:7" ht="61.95" customHeight="1" x14ac:dyDescent="0.3">
      <c r="A182" s="7"/>
      <c r="B182" s="267" t="s">
        <v>173</v>
      </c>
      <c r="C182" s="267"/>
      <c r="D182" s="267"/>
      <c r="E182" s="191"/>
      <c r="G182" s="90"/>
    </row>
    <row r="183" spans="1:7" x14ac:dyDescent="0.3">
      <c r="A183" s="7"/>
      <c r="E183" s="10"/>
      <c r="G183" s="90"/>
    </row>
    <row r="184" spans="1:7" x14ac:dyDescent="0.3">
      <c r="A184" s="4">
        <v>1</v>
      </c>
      <c r="B184" s="2" t="s">
        <v>97</v>
      </c>
      <c r="C184" s="1" t="s">
        <v>99</v>
      </c>
      <c r="E184" s="10"/>
      <c r="G184" s="90"/>
    </row>
    <row r="185" spans="1:7" x14ac:dyDescent="0.3">
      <c r="A185" s="7"/>
      <c r="B185" s="19" t="s">
        <v>114</v>
      </c>
      <c r="E185" s="10"/>
      <c r="G185" s="90"/>
    </row>
    <row r="186" spans="1:7" x14ac:dyDescent="0.3">
      <c r="A186" s="7"/>
      <c r="B186" s="1" t="s">
        <v>98</v>
      </c>
      <c r="E186" s="10"/>
      <c r="G186" s="90"/>
    </row>
    <row r="187" spans="1:7" x14ac:dyDescent="0.3">
      <c r="A187" s="7"/>
      <c r="E187" s="10"/>
      <c r="G187" s="90"/>
    </row>
    <row r="188" spans="1:7" x14ac:dyDescent="0.3">
      <c r="A188" s="4">
        <v>2</v>
      </c>
      <c r="B188" s="2" t="s">
        <v>100</v>
      </c>
      <c r="C188" s="41">
        <f>200000+200000+250000</f>
        <v>650000</v>
      </c>
      <c r="E188" s="10"/>
    </row>
    <row r="189" spans="1:7" x14ac:dyDescent="0.3">
      <c r="A189" s="7"/>
      <c r="B189" s="1" t="s">
        <v>101</v>
      </c>
      <c r="E189" s="10"/>
      <c r="G189" s="90"/>
    </row>
    <row r="190" spans="1:7" x14ac:dyDescent="0.3">
      <c r="A190" s="7"/>
      <c r="E190" s="10"/>
    </row>
    <row r="191" spans="1:7" ht="15" thickBot="1" x14ac:dyDescent="0.35">
      <c r="A191" s="4">
        <v>3</v>
      </c>
      <c r="B191" s="2" t="s">
        <v>108</v>
      </c>
      <c r="C191" s="43">
        <f>SUM(E193:E195)</f>
        <v>634651.73868919548</v>
      </c>
      <c r="E191" s="10"/>
      <c r="F191" s="91"/>
    </row>
    <row r="192" spans="1:7" x14ac:dyDescent="0.3">
      <c r="A192" s="7"/>
      <c r="B192" s="1" t="s">
        <v>102</v>
      </c>
      <c r="C192" s="103" t="s">
        <v>104</v>
      </c>
      <c r="D192" s="104" t="s">
        <v>105</v>
      </c>
      <c r="E192" s="13" t="s">
        <v>106</v>
      </c>
      <c r="F192" s="91"/>
    </row>
    <row r="193" spans="1:7" x14ac:dyDescent="0.3">
      <c r="A193" s="7"/>
      <c r="B193" s="1" t="s">
        <v>103</v>
      </c>
      <c r="C193" s="7">
        <v>0</v>
      </c>
      <c r="D193" s="41">
        <v>200000</v>
      </c>
      <c r="E193" s="105">
        <f>PV(C196,C193,0,-D193,0)</f>
        <v>200000</v>
      </c>
      <c r="F193" s="44"/>
    </row>
    <row r="194" spans="1:7" x14ac:dyDescent="0.3">
      <c r="A194" s="7"/>
      <c r="B194" s="1" t="s">
        <v>117</v>
      </c>
      <c r="C194" s="7">
        <v>1</v>
      </c>
      <c r="D194" s="41">
        <v>200000</v>
      </c>
      <c r="E194" s="105">
        <f>PV(C196,C194,0,-D194,0)</f>
        <v>195579.89438685705</v>
      </c>
    </row>
    <row r="195" spans="1:7" x14ac:dyDescent="0.3">
      <c r="A195" s="7"/>
      <c r="C195" s="7">
        <v>2</v>
      </c>
      <c r="D195" s="41">
        <v>250000</v>
      </c>
      <c r="E195" s="105">
        <f>PV(C196,C195,0,-D195,0)</f>
        <v>239071.84430233846</v>
      </c>
    </row>
    <row r="196" spans="1:7" ht="15" thickBot="1" x14ac:dyDescent="0.35">
      <c r="A196" s="7"/>
      <c r="C196" s="106">
        <v>2.2599999999999999E-2</v>
      </c>
      <c r="D196" s="15" t="s">
        <v>107</v>
      </c>
      <c r="E196" s="107"/>
    </row>
    <row r="197" spans="1:7" x14ac:dyDescent="0.3">
      <c r="A197" s="7"/>
      <c r="B197" s="108"/>
      <c r="E197" s="10"/>
    </row>
    <row r="198" spans="1:7" x14ac:dyDescent="0.3">
      <c r="A198" s="4">
        <v>3</v>
      </c>
      <c r="B198" s="2" t="s">
        <v>109</v>
      </c>
      <c r="C198" s="49">
        <f>C191+30000</f>
        <v>664651.73868919548</v>
      </c>
      <c r="E198" s="10"/>
    </row>
    <row r="199" spans="1:7" ht="28.8" x14ac:dyDescent="0.3">
      <c r="A199" s="7"/>
      <c r="B199" s="19" t="s">
        <v>115</v>
      </c>
      <c r="E199" s="10"/>
    </row>
    <row r="200" spans="1:7" x14ac:dyDescent="0.3">
      <c r="A200" s="7"/>
      <c r="B200" s="1" t="s">
        <v>118</v>
      </c>
      <c r="E200" s="10"/>
    </row>
    <row r="201" spans="1:7" ht="48" customHeight="1" x14ac:dyDescent="0.3">
      <c r="A201" s="7"/>
      <c r="B201" s="45" t="s">
        <v>150</v>
      </c>
      <c r="E201" s="10"/>
    </row>
    <row r="202" spans="1:7" ht="7.5" customHeight="1" x14ac:dyDescent="0.3">
      <c r="A202" s="7"/>
      <c r="B202" s="19"/>
      <c r="E202" s="10"/>
    </row>
    <row r="203" spans="1:7" ht="133.5" customHeight="1" x14ac:dyDescent="0.3">
      <c r="A203" s="7"/>
      <c r="B203" s="45" t="s">
        <v>119</v>
      </c>
      <c r="E203" s="10"/>
    </row>
    <row r="204" spans="1:7" ht="9" customHeight="1" x14ac:dyDescent="0.3">
      <c r="A204" s="7"/>
      <c r="B204" s="19"/>
      <c r="E204" s="10"/>
    </row>
    <row r="205" spans="1:7" ht="28.8" x14ac:dyDescent="0.3">
      <c r="A205" s="4">
        <v>4</v>
      </c>
      <c r="B205" s="17" t="s">
        <v>174</v>
      </c>
      <c r="C205" s="5"/>
      <c r="D205" s="5"/>
      <c r="E205" s="6"/>
    </row>
    <row r="206" spans="1:7" x14ac:dyDescent="0.3">
      <c r="A206" s="7"/>
      <c r="B206" s="1" t="s">
        <v>5</v>
      </c>
      <c r="C206" s="20">
        <f>C198</f>
        <v>664651.73868919548</v>
      </c>
      <c r="D206" s="20"/>
      <c r="E206" s="8" t="s">
        <v>7</v>
      </c>
    </row>
    <row r="207" spans="1:7" x14ac:dyDescent="0.3">
      <c r="A207" s="7"/>
      <c r="B207" s="9" t="s">
        <v>6</v>
      </c>
      <c r="C207" s="20"/>
      <c r="D207" s="20">
        <f>C191</f>
        <v>634651.73868919548</v>
      </c>
      <c r="E207" s="8" t="s">
        <v>7</v>
      </c>
      <c r="G207" s="44"/>
    </row>
    <row r="208" spans="1:7" x14ac:dyDescent="0.3">
      <c r="A208" s="7"/>
      <c r="B208" s="51" t="s">
        <v>162</v>
      </c>
      <c r="C208" s="20"/>
      <c r="D208" s="20">
        <v>18000</v>
      </c>
      <c r="E208" s="8" t="s">
        <v>7</v>
      </c>
    </row>
    <row r="209" spans="1:7" x14ac:dyDescent="0.3">
      <c r="A209" s="7"/>
      <c r="B209" s="51" t="s">
        <v>120</v>
      </c>
      <c r="C209" s="20"/>
      <c r="D209" s="20">
        <v>12000</v>
      </c>
      <c r="E209" s="8" t="s">
        <v>7</v>
      </c>
    </row>
    <row r="210" spans="1:7" x14ac:dyDescent="0.3">
      <c r="A210" s="7"/>
      <c r="C210" s="20"/>
      <c r="D210" s="20"/>
      <c r="E210" s="10"/>
    </row>
    <row r="211" spans="1:7" x14ac:dyDescent="0.3">
      <c r="A211" s="4">
        <v>5</v>
      </c>
      <c r="B211" s="2" t="s">
        <v>111</v>
      </c>
      <c r="C211" s="21"/>
      <c r="D211" s="21"/>
      <c r="E211" s="6"/>
    </row>
    <row r="212" spans="1:7" x14ac:dyDescent="0.3">
      <c r="A212" s="7"/>
      <c r="B212" s="1" t="s">
        <v>8</v>
      </c>
      <c r="C212" s="20">
        <v>9086</v>
      </c>
      <c r="D212" s="20"/>
      <c r="E212" s="6" t="s">
        <v>0</v>
      </c>
      <c r="G212" s="92"/>
    </row>
    <row r="213" spans="1:7" x14ac:dyDescent="0.3">
      <c r="A213" s="7"/>
      <c r="B213" s="1" t="s">
        <v>9</v>
      </c>
      <c r="C213" s="20">
        <f>200000-C212</f>
        <v>190914</v>
      </c>
      <c r="D213" s="20"/>
      <c r="E213" s="6" t="s">
        <v>0</v>
      </c>
    </row>
    <row r="214" spans="1:7" x14ac:dyDescent="0.3">
      <c r="A214" s="7"/>
      <c r="B214" s="9" t="s">
        <v>1</v>
      </c>
      <c r="C214" s="20"/>
      <c r="D214" s="20">
        <v>200000</v>
      </c>
      <c r="E214" s="6" t="s">
        <v>0</v>
      </c>
    </row>
    <row r="215" spans="1:7" x14ac:dyDescent="0.3">
      <c r="A215" s="7"/>
      <c r="C215" s="20"/>
      <c r="D215" s="20"/>
      <c r="E215" s="10"/>
    </row>
    <row r="216" spans="1:7" ht="43.2" x14ac:dyDescent="0.3">
      <c r="A216" s="4">
        <v>6</v>
      </c>
      <c r="B216" s="84" t="s">
        <v>134</v>
      </c>
      <c r="C216" s="21"/>
      <c r="D216" s="21"/>
      <c r="E216" s="6"/>
    </row>
    <row r="217" spans="1:7" x14ac:dyDescent="0.3">
      <c r="A217" s="7"/>
      <c r="B217" s="1" t="s">
        <v>10</v>
      </c>
      <c r="C217" s="20">
        <f>C206/3</f>
        <v>221550.57956306517</v>
      </c>
      <c r="D217" s="20"/>
      <c r="E217" s="8" t="s">
        <v>7</v>
      </c>
      <c r="G217" s="3"/>
    </row>
    <row r="218" spans="1:7" x14ac:dyDescent="0.3">
      <c r="A218" s="7"/>
      <c r="B218" s="9" t="s">
        <v>11</v>
      </c>
      <c r="C218" s="20"/>
      <c r="D218" s="20">
        <f>C217</f>
        <v>221550.57956306517</v>
      </c>
      <c r="E218" s="8" t="s">
        <v>7</v>
      </c>
    </row>
    <row r="219" spans="1:7" x14ac:dyDescent="0.3">
      <c r="A219" s="7"/>
      <c r="B219" s="9"/>
      <c r="C219" s="20"/>
      <c r="D219" s="20"/>
      <c r="E219" s="8"/>
      <c r="G219" s="93"/>
    </row>
    <row r="220" spans="1:7" x14ac:dyDescent="0.3">
      <c r="A220" s="4">
        <v>7</v>
      </c>
      <c r="B220" s="85" t="s">
        <v>121</v>
      </c>
      <c r="C220" s="20"/>
      <c r="D220" s="20"/>
      <c r="E220" s="8"/>
    </row>
    <row r="221" spans="1:7" x14ac:dyDescent="0.3">
      <c r="A221" s="7"/>
      <c r="B221" s="1" t="s">
        <v>13</v>
      </c>
      <c r="C221" s="20">
        <f>D222</f>
        <v>190914</v>
      </c>
      <c r="D221" s="20"/>
      <c r="E221" s="8" t="s">
        <v>7</v>
      </c>
    </row>
    <row r="222" spans="1:7" x14ac:dyDescent="0.3">
      <c r="A222" s="7"/>
      <c r="B222" s="9" t="s">
        <v>12</v>
      </c>
      <c r="C222" s="20"/>
      <c r="D222" s="20">
        <f>C213</f>
        <v>190914</v>
      </c>
      <c r="E222" s="8" t="s">
        <v>7</v>
      </c>
    </row>
    <row r="223" spans="1:7" x14ac:dyDescent="0.3">
      <c r="A223" s="7"/>
      <c r="C223" s="20"/>
      <c r="D223" s="20"/>
      <c r="E223" s="10"/>
      <c r="G223" s="3"/>
    </row>
    <row r="224" spans="1:7" x14ac:dyDescent="0.3">
      <c r="A224" s="4" t="s">
        <v>2</v>
      </c>
      <c r="B224" s="2" t="s">
        <v>3</v>
      </c>
      <c r="C224" s="21"/>
      <c r="D224" s="21"/>
      <c r="E224" s="6"/>
    </row>
    <row r="225" spans="1:7" x14ac:dyDescent="0.3">
      <c r="A225" s="7"/>
      <c r="B225" s="1" t="s">
        <v>13</v>
      </c>
      <c r="C225" s="20">
        <f>E195</f>
        <v>239071.84430233846</v>
      </c>
      <c r="D225" s="20"/>
      <c r="E225" s="8" t="s">
        <v>7</v>
      </c>
    </row>
    <row r="226" spans="1:7" ht="15" thickBot="1" x14ac:dyDescent="0.35">
      <c r="A226" s="11"/>
      <c r="B226" s="12" t="s">
        <v>14</v>
      </c>
      <c r="C226" s="22"/>
      <c r="D226" s="22">
        <f>C225</f>
        <v>239071.84430233846</v>
      </c>
      <c r="E226" s="42" t="s">
        <v>7</v>
      </c>
    </row>
    <row r="227" spans="1:7" ht="19.8" x14ac:dyDescent="0.4">
      <c r="A227" s="25" t="s">
        <v>210</v>
      </c>
      <c r="B227" s="114"/>
      <c r="C227" s="26"/>
      <c r="D227" s="26"/>
      <c r="E227" s="27"/>
    </row>
    <row r="228" spans="1:7" ht="46.5" customHeight="1" x14ac:dyDescent="0.4">
      <c r="A228" s="14"/>
      <c r="B228" s="267" t="s">
        <v>207</v>
      </c>
      <c r="C228" s="267"/>
      <c r="D228" s="267"/>
      <c r="E228" s="191"/>
      <c r="G228" s="128"/>
    </row>
    <row r="229" spans="1:7" ht="14.25" customHeight="1" x14ac:dyDescent="0.4">
      <c r="A229" s="14"/>
      <c r="B229" s="23"/>
      <c r="C229" s="23"/>
      <c r="D229" s="23"/>
      <c r="E229" s="24"/>
    </row>
    <row r="230" spans="1:7" x14ac:dyDescent="0.3">
      <c r="A230" s="4" t="s">
        <v>203</v>
      </c>
      <c r="B230" s="2" t="s">
        <v>205</v>
      </c>
      <c r="C230" s="5"/>
      <c r="D230" s="5"/>
      <c r="E230" s="6"/>
    </row>
    <row r="231" spans="1:7" x14ac:dyDescent="0.3">
      <c r="A231" s="7"/>
      <c r="C231" s="83"/>
      <c r="D231" s="83"/>
      <c r="E231" s="8"/>
    </row>
    <row r="232" spans="1:7" x14ac:dyDescent="0.3">
      <c r="A232" s="4" t="s">
        <v>204</v>
      </c>
      <c r="B232" s="1" t="s">
        <v>208</v>
      </c>
      <c r="C232" s="83"/>
      <c r="D232" s="83"/>
      <c r="E232" s="8"/>
    </row>
    <row r="233" spans="1:7" x14ac:dyDescent="0.3">
      <c r="A233" s="4">
        <v>1</v>
      </c>
      <c r="B233" s="2" t="s">
        <v>22</v>
      </c>
      <c r="C233" s="5"/>
      <c r="D233" s="5"/>
      <c r="E233" s="6"/>
    </row>
    <row r="234" spans="1:7" x14ac:dyDescent="0.3">
      <c r="A234" s="4"/>
      <c r="B234" s="1" t="s">
        <v>88</v>
      </c>
      <c r="C234" s="83">
        <v>8500</v>
      </c>
      <c r="D234" s="83"/>
      <c r="E234" s="8" t="s">
        <v>0</v>
      </c>
    </row>
    <row r="235" spans="1:7" x14ac:dyDescent="0.3">
      <c r="A235" s="4"/>
      <c r="B235" s="9" t="s">
        <v>1</v>
      </c>
      <c r="C235" s="83"/>
      <c r="D235" s="83">
        <v>8500</v>
      </c>
      <c r="E235" s="8" t="s">
        <v>0</v>
      </c>
    </row>
    <row r="236" spans="1:7" x14ac:dyDescent="0.3">
      <c r="A236" s="4"/>
      <c r="B236" s="9"/>
      <c r="C236" s="83"/>
      <c r="D236" s="83"/>
      <c r="E236" s="8"/>
    </row>
    <row r="237" spans="1:7" x14ac:dyDescent="0.3">
      <c r="A237" s="4" t="s">
        <v>206</v>
      </c>
      <c r="B237" s="2" t="s">
        <v>209</v>
      </c>
      <c r="C237" s="83"/>
      <c r="D237" s="83"/>
      <c r="E237" s="8"/>
    </row>
    <row r="238" spans="1:7" ht="15" thickBot="1" x14ac:dyDescent="0.35">
      <c r="A238" s="11"/>
      <c r="B238" s="15"/>
      <c r="C238" s="102"/>
      <c r="D238" s="102"/>
      <c r="E238" s="39"/>
    </row>
    <row r="242" spans="7:7" x14ac:dyDescent="0.3">
      <c r="G242" s="90"/>
    </row>
    <row r="245" spans="7:7" x14ac:dyDescent="0.3">
      <c r="G245" s="90"/>
    </row>
  </sheetData>
  <mergeCells count="29">
    <mergeCell ref="B228:E228"/>
    <mergeCell ref="G37:G39"/>
    <mergeCell ref="G40:G42"/>
    <mergeCell ref="A181:E181"/>
    <mergeCell ref="B182:E182"/>
    <mergeCell ref="A150:E150"/>
    <mergeCell ref="B151:E151"/>
    <mergeCell ref="B65:E65"/>
    <mergeCell ref="B66:E66"/>
    <mergeCell ref="B139:E139"/>
    <mergeCell ref="B63:E63"/>
    <mergeCell ref="A108:E108"/>
    <mergeCell ref="A133:E133"/>
    <mergeCell ref="B134:E134"/>
    <mergeCell ref="B110:E110"/>
    <mergeCell ref="A138:E138"/>
    <mergeCell ref="G150:N150"/>
    <mergeCell ref="A1:E1"/>
    <mergeCell ref="B64:E64"/>
    <mergeCell ref="G35:G36"/>
    <mergeCell ref="G43:G45"/>
    <mergeCell ref="A2:E2"/>
    <mergeCell ref="B28:E28"/>
    <mergeCell ref="B26:E26"/>
    <mergeCell ref="B29:E29"/>
    <mergeCell ref="A62:E62"/>
    <mergeCell ref="B3:E3"/>
    <mergeCell ref="B27:E27"/>
    <mergeCell ref="A25:E25"/>
  </mergeCells>
  <hyperlinks>
    <hyperlink ref="G4" location="SBITA_Scenarios!A2" display="Scenario 1:  New SBITA - No implementation costs &amp; Incentives" xr:uid="{B1895A2B-98BF-487D-BAB9-36A44D04EAAE}"/>
    <hyperlink ref="G5" location="SBITA_Scenarios!A25" display="Scenario 2:  New SBITA - Implementation costs paid at contract commencement" xr:uid="{6A802B81-527C-49F3-9795-176CEBB7C674}"/>
    <hyperlink ref="G6" location="SBITA_Scenarios!A62" display="Scenario 3:  New SBITA - Implementation costs paid prior to contract commencement" xr:uid="{3CBF6811-5F0C-4A5F-A283-B3B9FD82F9B8}"/>
    <hyperlink ref="G7" location="SBITA_Scenarios!A108" display="Scenario 4:  Existing SBITA - Additional Outlays" xr:uid="{77942C02-1A67-4B29-A9D1-450722A297D7}"/>
    <hyperlink ref="G8" location="SBITA_Scenarios!A133" display="Scenario 5:  New SBITA - Multiple Modules" xr:uid="{7E7912EA-7EF7-461E-AB8E-42EDC09B1064}"/>
    <hyperlink ref="G9" location="SBITA_Scenarios!A138" display="Scenario 6:  Full SBITA Termination" xr:uid="{77B14A87-A256-4C85-8B75-3AE5EE0B0C5F}"/>
    <hyperlink ref="G10" location="SBITA_Scenarios!A150" display="Scenario 7:  Partial SBITA Termination" xr:uid="{9C80DE6F-AABD-4687-95DF-63ADB56B6394}"/>
    <hyperlink ref="G11" location="SBITA_Scenarios!A160" display="Scenario 8:  Short-term SBITA - NOT GASB 96" xr:uid="{759FC6B3-F194-412D-AE80-55750645B8C2}"/>
    <hyperlink ref="G12" location="SBITA_Scenarios!A181" display="Scenario 9:  Entered into SBITA agreement prior to GASB Statement 96 effective date" xr:uid="{B27892E2-0EA2-41CB-B97E-C441B1C8A1B3}"/>
    <hyperlink ref="G13" location="SBITA_Scenarios!A227" display="Scenario 10:  Holdover Period" xr:uid="{D403E2F8-21FF-4826-82F4-A6CA17BE73A0}"/>
  </hyperlinks>
  <pageMargins left="0.25" right="0.25" top="0.75" bottom="0.75" header="0.3" footer="0.3"/>
  <pageSetup scale="41" fitToHeight="0" orientation="landscape" r:id="rId1"/>
  <headerFooter>
    <oddHeader>&amp;C&amp;"-,Bold"&amp;14GASB 96 - SBITAs
Scenario-Based Examples</oddHeader>
    <oddFooter>&amp;R&amp;12Page &amp;P of &amp;N</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SBITA_Quick Facts</vt:lpstr>
      <vt:lpstr>SBITA_Accounts_Quick View</vt:lpstr>
      <vt:lpstr>SBITA_JEs_Quick View</vt:lpstr>
      <vt:lpstr>SBITA_Scenarios</vt:lpstr>
      <vt:lpstr>Annual_Rate_A</vt:lpstr>
      <vt:lpstr>'SBITA_Accounts_Quick View'!Print_Area</vt:lpstr>
      <vt:lpstr>'SBITA_Quick Facts'!Print_Area</vt:lpstr>
    </vt:vector>
  </TitlesOfParts>
  <Company>University System of Georgia Board of Regents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Amanda Bibby</dc:creator>
  <cp:lastModifiedBy>Vanessa Snavely</cp:lastModifiedBy>
  <cp:lastPrinted>2023-02-14T14:33:14Z</cp:lastPrinted>
  <dcterms:created xsi:type="dcterms:W3CDTF">2021-05-12T12:08:46Z</dcterms:created>
  <dcterms:modified xsi:type="dcterms:W3CDTF">2023-09-14T20:17:43Z</dcterms:modified>
</cp:coreProperties>
</file>